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3B5" lockStructure="1"/>
  <bookViews>
    <workbookView xWindow="-15" yWindow="105" windowWidth="11670" windowHeight="7425" activeTab="3"/>
  </bookViews>
  <sheets>
    <sheet name="Instrucciones" sheetId="3" r:id="rId1"/>
    <sheet name="Para-responder" sheetId="1" r:id="rId2"/>
    <sheet name="Por-tema" sheetId="8" state="hidden" r:id="rId3"/>
    <sheet name="Resultados" sheetId="5" r:id="rId4"/>
  </sheets>
  <definedNames>
    <definedName name="_xlnm.Print_Area" localSheetId="1">'Para-responder'!$B$1:$G$154</definedName>
    <definedName name="noap">'Para-responder'!$AC$2:$AC$4</definedName>
    <definedName name="sino">'Para-responder'!$AC$2:$AC$3</definedName>
    <definedName name="_xlnm.Print_Titles" localSheetId="1">'Para-responder'!$8:$9</definedName>
  </definedNames>
  <calcPr calcId="145621"/>
</workbook>
</file>

<file path=xl/calcChain.xml><?xml version="1.0" encoding="utf-8"?>
<calcChain xmlns="http://schemas.openxmlformats.org/spreadsheetml/2006/main">
  <c r="A133" i="1" l="1"/>
  <c r="A134" i="1"/>
  <c r="A135" i="1"/>
  <c r="A136" i="1"/>
  <c r="A137" i="1"/>
  <c r="A138" i="1"/>
  <c r="A139" i="1"/>
  <c r="A140" i="1"/>
  <c r="A141" i="1"/>
  <c r="A142" i="1"/>
  <c r="A143" i="1"/>
  <c r="A144" i="1"/>
  <c r="A145" i="1"/>
  <c r="A146" i="1"/>
  <c r="A147" i="1"/>
  <c r="A148" i="1"/>
  <c r="A132" i="1"/>
  <c r="A118" i="1"/>
  <c r="A119" i="1"/>
  <c r="A120" i="1"/>
  <c r="A121" i="1"/>
  <c r="A122" i="1"/>
  <c r="A123" i="1"/>
  <c r="A124" i="1"/>
  <c r="A125" i="1"/>
  <c r="A126" i="1"/>
  <c r="A127" i="1"/>
  <c r="A128" i="1"/>
  <c r="A129" i="1"/>
  <c r="A117" i="1"/>
  <c r="A100" i="1"/>
  <c r="A101" i="1"/>
  <c r="A102" i="1"/>
  <c r="A103" i="1"/>
  <c r="A104" i="1"/>
  <c r="A105" i="1"/>
  <c r="A106" i="1"/>
  <c r="A107" i="1"/>
  <c r="A108" i="1"/>
  <c r="A109" i="1"/>
  <c r="A110" i="1"/>
  <c r="A111" i="1"/>
  <c r="A112" i="1"/>
  <c r="A113" i="1"/>
  <c r="A114" i="1"/>
  <c r="A99" i="1"/>
  <c r="A80" i="1"/>
  <c r="A81" i="1"/>
  <c r="A82" i="1"/>
  <c r="A83" i="1"/>
  <c r="A84" i="1"/>
  <c r="A85" i="1"/>
  <c r="A86" i="1"/>
  <c r="A87" i="1"/>
  <c r="A88" i="1"/>
  <c r="A89" i="1"/>
  <c r="A90" i="1"/>
  <c r="A91" i="1"/>
  <c r="A92" i="1"/>
  <c r="A93" i="1"/>
  <c r="A94" i="1"/>
  <c r="A95" i="1"/>
  <c r="A96" i="1"/>
  <c r="A79" i="1"/>
  <c r="A63" i="1"/>
  <c r="A64" i="1"/>
  <c r="A65" i="1"/>
  <c r="A66" i="1"/>
  <c r="A67" i="1"/>
  <c r="A68" i="1"/>
  <c r="A69" i="1"/>
  <c r="A70" i="1"/>
  <c r="A71" i="1"/>
  <c r="A72" i="1"/>
  <c r="A73" i="1"/>
  <c r="A74" i="1"/>
  <c r="A75" i="1"/>
  <c r="A76" i="1"/>
  <c r="A62" i="1"/>
  <c r="A45" i="1"/>
  <c r="A46" i="1"/>
  <c r="A47" i="1"/>
  <c r="A48" i="1"/>
  <c r="A49" i="1"/>
  <c r="A50" i="1"/>
  <c r="A51" i="1"/>
  <c r="A52" i="1"/>
  <c r="A53" i="1"/>
  <c r="A54" i="1"/>
  <c r="A55" i="1"/>
  <c r="A56" i="1"/>
  <c r="A57" i="1"/>
  <c r="A58" i="1"/>
  <c r="A59" i="1"/>
  <c r="A44" i="1"/>
  <c r="A30" i="1"/>
  <c r="A31" i="1"/>
  <c r="A32" i="1"/>
  <c r="A33" i="1"/>
  <c r="A34" i="1"/>
  <c r="A35" i="1"/>
  <c r="A36" i="1"/>
  <c r="A37" i="1"/>
  <c r="A38" i="1"/>
  <c r="A39" i="1"/>
  <c r="A40" i="1"/>
  <c r="A41" i="1"/>
  <c r="A29" i="1"/>
  <c r="A12" i="1"/>
  <c r="A13" i="1"/>
  <c r="A14" i="1"/>
  <c r="A15" i="1"/>
  <c r="A16" i="1"/>
  <c r="A17" i="1"/>
  <c r="A18" i="1"/>
  <c r="A19" i="1"/>
  <c r="A20" i="1"/>
  <c r="A21" i="1"/>
  <c r="A22" i="1"/>
  <c r="A23" i="1"/>
  <c r="A24" i="1"/>
  <c r="A25" i="1"/>
  <c r="A26" i="1"/>
  <c r="A11" i="1"/>
  <c r="A3" i="8" l="1"/>
  <c r="E89" i="8"/>
  <c r="C89" i="8"/>
  <c r="F89" i="8" s="1"/>
  <c r="G89" i="8"/>
  <c r="E90" i="8"/>
  <c r="C90" i="8"/>
  <c r="F90" i="8" s="1"/>
  <c r="G90" i="8"/>
  <c r="E91" i="8"/>
  <c r="C91" i="8"/>
  <c r="F91" i="8" s="1"/>
  <c r="G91" i="8"/>
  <c r="E92" i="8"/>
  <c r="C92" i="8"/>
  <c r="F92" i="8" s="1"/>
  <c r="G92" i="8"/>
  <c r="E93" i="8"/>
  <c r="C93" i="8"/>
  <c r="F93" i="8" s="1"/>
  <c r="G93" i="8"/>
  <c r="E94" i="8"/>
  <c r="C94" i="8"/>
  <c r="F94" i="8" s="1"/>
  <c r="G94" i="8"/>
  <c r="F42" i="8"/>
  <c r="F43" i="8"/>
  <c r="F44" i="8"/>
  <c r="F45" i="8"/>
  <c r="F46" i="8"/>
  <c r="F47" i="8"/>
  <c r="F48" i="8"/>
  <c r="C49" i="8"/>
  <c r="F49" i="8" s="1"/>
  <c r="F50" i="8"/>
  <c r="C51" i="8"/>
  <c r="F51" i="8"/>
  <c r="F52" i="8"/>
  <c r="F53" i="8"/>
  <c r="F54" i="8"/>
  <c r="F55" i="8"/>
  <c r="C56" i="8"/>
  <c r="F56" i="8" s="1"/>
  <c r="C57" i="8"/>
  <c r="F57" i="8"/>
  <c r="C42" i="8"/>
  <c r="G42" i="8" s="1"/>
  <c r="C43" i="8"/>
  <c r="G43" i="8" s="1"/>
  <c r="C44" i="8"/>
  <c r="G44" i="8" s="1"/>
  <c r="G45" i="8"/>
  <c r="G46" i="8"/>
  <c r="G47" i="8"/>
  <c r="C48" i="8"/>
  <c r="G48" i="8" s="1"/>
  <c r="G49" i="8"/>
  <c r="G50" i="8"/>
  <c r="G51" i="8"/>
  <c r="G52" i="8"/>
  <c r="C53" i="8"/>
  <c r="G53" i="8" s="1"/>
  <c r="G54" i="8"/>
  <c r="C55" i="8"/>
  <c r="G55" i="8"/>
  <c r="G56" i="8"/>
  <c r="G57" i="8"/>
  <c r="F60" i="8"/>
  <c r="F61" i="8"/>
  <c r="F62" i="8"/>
  <c r="F63" i="8"/>
  <c r="F64" i="8"/>
  <c r="F65" i="8"/>
  <c r="F66" i="8"/>
  <c r="C67" i="8"/>
  <c r="F67" i="8"/>
  <c r="F68" i="8"/>
  <c r="F69" i="8"/>
  <c r="C70" i="8"/>
  <c r="F70" i="8"/>
  <c r="F71" i="8"/>
  <c r="F72" i="8"/>
  <c r="C73" i="8"/>
  <c r="F73" i="8"/>
  <c r="C74" i="8"/>
  <c r="F74" i="8" s="1"/>
  <c r="C60" i="8"/>
  <c r="G60" i="8" s="1"/>
  <c r="C61" i="8"/>
  <c r="G61" i="8" s="1"/>
  <c r="C62" i="8"/>
  <c r="G62" i="8" s="1"/>
  <c r="G63" i="8"/>
  <c r="C64" i="8"/>
  <c r="G64" i="8" s="1"/>
  <c r="C65" i="8"/>
  <c r="G65" i="8" s="1"/>
  <c r="G66" i="8"/>
  <c r="G67" i="8"/>
  <c r="G68" i="8"/>
  <c r="G69" i="8"/>
  <c r="G70" i="8"/>
  <c r="G71" i="8"/>
  <c r="G72" i="8"/>
  <c r="G73" i="8"/>
  <c r="G74" i="8"/>
  <c r="F77" i="8"/>
  <c r="F78" i="8"/>
  <c r="C79" i="8"/>
  <c r="F79" i="8" s="1"/>
  <c r="F80" i="8"/>
  <c r="F81" i="8"/>
  <c r="F82" i="8"/>
  <c r="F83" i="8"/>
  <c r="F84" i="8"/>
  <c r="F85" i="8"/>
  <c r="C86" i="8"/>
  <c r="F86" i="8" s="1"/>
  <c r="C87" i="8"/>
  <c r="F87" i="8" s="1"/>
  <c r="C88" i="8"/>
  <c r="F88" i="8" s="1"/>
  <c r="G77" i="8"/>
  <c r="C78" i="8"/>
  <c r="G78" i="8" s="1"/>
  <c r="G79" i="8"/>
  <c r="G80" i="8"/>
  <c r="G81" i="8"/>
  <c r="G82" i="8"/>
  <c r="G83" i="8"/>
  <c r="C84" i="8"/>
  <c r="G84" i="8" s="1"/>
  <c r="C85" i="8"/>
  <c r="G85" i="8" s="1"/>
  <c r="G86" i="8"/>
  <c r="G87" i="8"/>
  <c r="G88" i="8"/>
  <c r="F97" i="8"/>
  <c r="F98" i="8"/>
  <c r="F99" i="8"/>
  <c r="F100" i="8"/>
  <c r="F101" i="8"/>
  <c r="F102" i="8"/>
  <c r="C103" i="8"/>
  <c r="F103" i="8" s="1"/>
  <c r="C104" i="8"/>
  <c r="F104" i="8"/>
  <c r="C105" i="8"/>
  <c r="F105" i="8" s="1"/>
  <c r="F106" i="8"/>
  <c r="F107" i="8"/>
  <c r="F108" i="8"/>
  <c r="F109" i="8"/>
  <c r="F110" i="8"/>
  <c r="F111" i="8"/>
  <c r="C112" i="8"/>
  <c r="F112" i="8" s="1"/>
  <c r="C97" i="8"/>
  <c r="G97" i="8"/>
  <c r="G98" i="8"/>
  <c r="G99" i="8"/>
  <c r="G100" i="8"/>
  <c r="G101" i="8"/>
  <c r="G102" i="8"/>
  <c r="G103" i="8"/>
  <c r="G104" i="8"/>
  <c r="G105" i="8"/>
  <c r="C106" i="8"/>
  <c r="G106" i="8" s="1"/>
  <c r="C107" i="8"/>
  <c r="G107" i="8" s="1"/>
  <c r="C108" i="8"/>
  <c r="G108" i="8" s="1"/>
  <c r="G109" i="8"/>
  <c r="C110" i="8"/>
  <c r="G110" i="8" s="1"/>
  <c r="G111" i="8"/>
  <c r="G112" i="8"/>
  <c r="F115" i="8"/>
  <c r="F116" i="8"/>
  <c r="F117" i="8"/>
  <c r="F118" i="8"/>
  <c r="C119" i="8"/>
  <c r="F119" i="8" s="1"/>
  <c r="F120" i="8"/>
  <c r="C121" i="8"/>
  <c r="F121" i="8" s="1"/>
  <c r="F122" i="8"/>
  <c r="C123" i="8"/>
  <c r="F123" i="8" s="1"/>
  <c r="F124" i="8"/>
  <c r="F125" i="8"/>
  <c r="F126" i="8"/>
  <c r="C127" i="8"/>
  <c r="F127" i="8" s="1"/>
  <c r="G115" i="8"/>
  <c r="G116" i="8"/>
  <c r="G117" i="8"/>
  <c r="G118" i="8"/>
  <c r="G119" i="8"/>
  <c r="G120" i="8"/>
  <c r="G121" i="8"/>
  <c r="G122" i="8"/>
  <c r="G123" i="8"/>
  <c r="C124" i="8"/>
  <c r="G124" i="8" s="1"/>
  <c r="C125" i="8"/>
  <c r="G125" i="8" s="1"/>
  <c r="C126" i="8"/>
  <c r="G126" i="8" s="1"/>
  <c r="G127" i="8"/>
  <c r="C130" i="8"/>
  <c r="F130" i="8"/>
  <c r="C131" i="8"/>
  <c r="F131" i="8" s="1"/>
  <c r="F132" i="8"/>
  <c r="F133" i="8"/>
  <c r="F134" i="8"/>
  <c r="C135" i="8"/>
  <c r="F135" i="8" s="1"/>
  <c r="F136" i="8"/>
  <c r="F137" i="8"/>
  <c r="F138" i="8"/>
  <c r="F139" i="8"/>
  <c r="F140" i="8"/>
  <c r="C141" i="8"/>
  <c r="F141" i="8" s="1"/>
  <c r="C142" i="8"/>
  <c r="F142" i="8" s="1"/>
  <c r="C143" i="8"/>
  <c r="F143" i="8" s="1"/>
  <c r="F144" i="8"/>
  <c r="F145" i="8"/>
  <c r="F146" i="8"/>
  <c r="G130" i="8"/>
  <c r="G131" i="8"/>
  <c r="C132" i="8"/>
  <c r="G132" i="8" s="1"/>
  <c r="G133" i="8"/>
  <c r="G134" i="8"/>
  <c r="G135" i="8"/>
  <c r="G136" i="8"/>
  <c r="G137" i="8"/>
  <c r="C138" i="8"/>
  <c r="G138" i="8" s="1"/>
  <c r="C139" i="8"/>
  <c r="G139" i="8" s="1"/>
  <c r="C140" i="8"/>
  <c r="G140" i="8" s="1"/>
  <c r="G141" i="8"/>
  <c r="G142" i="8"/>
  <c r="G143" i="8"/>
  <c r="G144" i="8"/>
  <c r="C145" i="8"/>
  <c r="G145" i="8" s="1"/>
  <c r="G146" i="8"/>
  <c r="E130" i="8"/>
  <c r="E131" i="8"/>
  <c r="E132" i="8"/>
  <c r="C133" i="8"/>
  <c r="E133" i="8" s="1"/>
  <c r="C134" i="8"/>
  <c r="E134" i="8" s="1"/>
  <c r="E135" i="8"/>
  <c r="C136" i="8"/>
  <c r="E136" i="8" s="1"/>
  <c r="C137" i="8"/>
  <c r="E137" i="8" s="1"/>
  <c r="E138" i="8"/>
  <c r="E139" i="8"/>
  <c r="E140" i="8"/>
  <c r="E141" i="8"/>
  <c r="E142" i="8"/>
  <c r="E143" i="8"/>
  <c r="C144" i="8"/>
  <c r="E144" i="8" s="1"/>
  <c r="E145" i="8"/>
  <c r="C146" i="8"/>
  <c r="E146" i="8" s="1"/>
  <c r="C115" i="8"/>
  <c r="E115" i="8"/>
  <c r="C116" i="8"/>
  <c r="E116" i="8" s="1"/>
  <c r="C117" i="8"/>
  <c r="E117" i="8" s="1"/>
  <c r="C118" i="8"/>
  <c r="E118" i="8" s="1"/>
  <c r="E119" i="8"/>
  <c r="C120" i="8"/>
  <c r="E120" i="8" s="1"/>
  <c r="E121" i="8"/>
  <c r="C122" i="8"/>
  <c r="E122" i="8" s="1"/>
  <c r="E123" i="8"/>
  <c r="E124" i="8"/>
  <c r="E125" i="8"/>
  <c r="E126" i="8"/>
  <c r="E127" i="8"/>
  <c r="E97" i="8"/>
  <c r="C98" i="8"/>
  <c r="E98" i="8" s="1"/>
  <c r="C99" i="8"/>
  <c r="E99" i="8" s="1"/>
  <c r="C100" i="8"/>
  <c r="E100" i="8" s="1"/>
  <c r="C101" i="8"/>
  <c r="E101" i="8" s="1"/>
  <c r="C102" i="8"/>
  <c r="E102" i="8" s="1"/>
  <c r="E103" i="8"/>
  <c r="E104" i="8"/>
  <c r="E105" i="8"/>
  <c r="E106" i="8"/>
  <c r="E107" i="8"/>
  <c r="E108" i="8"/>
  <c r="C109" i="8"/>
  <c r="E109" i="8" s="1"/>
  <c r="E110" i="8"/>
  <c r="C111" i="8"/>
  <c r="E111" i="8" s="1"/>
  <c r="E112" i="8"/>
  <c r="C77" i="8"/>
  <c r="E77" i="8" s="1"/>
  <c r="E78" i="8"/>
  <c r="E79" i="8"/>
  <c r="C80" i="8"/>
  <c r="E80" i="8" s="1"/>
  <c r="C81" i="8"/>
  <c r="E81" i="8" s="1"/>
  <c r="C82" i="8"/>
  <c r="E82" i="8" s="1"/>
  <c r="C83" i="8"/>
  <c r="E83" i="8" s="1"/>
  <c r="E84" i="8"/>
  <c r="E85" i="8"/>
  <c r="E86" i="8"/>
  <c r="E87" i="8"/>
  <c r="E88" i="8"/>
  <c r="E60" i="8"/>
  <c r="E61" i="8"/>
  <c r="E62" i="8"/>
  <c r="C63" i="8"/>
  <c r="E63" i="8" s="1"/>
  <c r="E64" i="8"/>
  <c r="E65" i="8"/>
  <c r="C66" i="8"/>
  <c r="E66" i="8" s="1"/>
  <c r="E67" i="8"/>
  <c r="C68" i="8"/>
  <c r="E68" i="8" s="1"/>
  <c r="C69" i="8"/>
  <c r="E69" i="8"/>
  <c r="E70" i="8"/>
  <c r="C71" i="8"/>
  <c r="E71" i="8" s="1"/>
  <c r="C72" i="8"/>
  <c r="E72" i="8" s="1"/>
  <c r="E73" i="8"/>
  <c r="E74" i="8"/>
  <c r="E42" i="8"/>
  <c r="E43" i="8"/>
  <c r="E44" i="8"/>
  <c r="C45" i="8"/>
  <c r="E45" i="8" s="1"/>
  <c r="C46" i="8"/>
  <c r="E46" i="8" s="1"/>
  <c r="C47" i="8"/>
  <c r="E47" i="8" s="1"/>
  <c r="E48" i="8"/>
  <c r="E49" i="8"/>
  <c r="C50" i="8"/>
  <c r="E50" i="8" s="1"/>
  <c r="E51" i="8"/>
  <c r="C52" i="8"/>
  <c r="E52" i="8" s="1"/>
  <c r="E53" i="8"/>
  <c r="C54" i="8"/>
  <c r="E54" i="8" s="1"/>
  <c r="E55" i="8"/>
  <c r="E56" i="8"/>
  <c r="E57" i="8"/>
  <c r="C28" i="8"/>
  <c r="C29" i="8"/>
  <c r="C30" i="8"/>
  <c r="C31" i="8"/>
  <c r="C32" i="8"/>
  <c r="C33" i="8"/>
  <c r="C34" i="8"/>
  <c r="F34" i="8" s="1"/>
  <c r="C35" i="8"/>
  <c r="C36" i="8"/>
  <c r="C37" i="8"/>
  <c r="C38" i="8"/>
  <c r="C39" i="8"/>
  <c r="C27" i="8"/>
  <c r="C10" i="8"/>
  <c r="C11" i="8"/>
  <c r="C12" i="8"/>
  <c r="C13" i="8"/>
  <c r="C14" i="8"/>
  <c r="C15" i="8"/>
  <c r="C16" i="8"/>
  <c r="C17" i="8"/>
  <c r="C18" i="8"/>
  <c r="C19" i="8"/>
  <c r="C20" i="8"/>
  <c r="C21" i="8"/>
  <c r="C22" i="8"/>
  <c r="C23" i="8"/>
  <c r="C24" i="8"/>
  <c r="C9" i="8"/>
  <c r="B9" i="8"/>
  <c r="A131" i="8"/>
  <c r="B131" i="8"/>
  <c r="A132" i="8"/>
  <c r="B132" i="8"/>
  <c r="A133" i="8"/>
  <c r="B133" i="8"/>
  <c r="A134" i="8"/>
  <c r="B134" i="8"/>
  <c r="A135" i="8"/>
  <c r="B135" i="8"/>
  <c r="A136" i="8"/>
  <c r="B136" i="8"/>
  <c r="A137" i="8"/>
  <c r="B137" i="8"/>
  <c r="A138" i="8"/>
  <c r="B138" i="8"/>
  <c r="A139" i="8"/>
  <c r="B139" i="8"/>
  <c r="A140" i="8"/>
  <c r="B140" i="8"/>
  <c r="A141" i="8"/>
  <c r="B141" i="8"/>
  <c r="A142" i="8"/>
  <c r="B142" i="8"/>
  <c r="A143" i="8"/>
  <c r="B143" i="8"/>
  <c r="A144" i="8"/>
  <c r="B144" i="8"/>
  <c r="A145" i="8"/>
  <c r="B145" i="8"/>
  <c r="A146" i="8"/>
  <c r="B146" i="8"/>
  <c r="B130" i="8"/>
  <c r="A130" i="8"/>
  <c r="A116" i="8"/>
  <c r="B116" i="8"/>
  <c r="A117" i="8"/>
  <c r="B117" i="8"/>
  <c r="A118" i="8"/>
  <c r="B118" i="8"/>
  <c r="A119" i="8"/>
  <c r="B119" i="8"/>
  <c r="A120" i="8"/>
  <c r="B120" i="8"/>
  <c r="A121" i="8"/>
  <c r="B121" i="8"/>
  <c r="A122" i="8"/>
  <c r="B122" i="8"/>
  <c r="A123" i="8"/>
  <c r="B123" i="8"/>
  <c r="A124" i="8"/>
  <c r="B124" i="8"/>
  <c r="A125" i="8"/>
  <c r="B125" i="8"/>
  <c r="A126" i="8"/>
  <c r="B126" i="8"/>
  <c r="A127" i="8"/>
  <c r="B127" i="8"/>
  <c r="B115" i="8"/>
  <c r="A115" i="8"/>
  <c r="A98" i="8"/>
  <c r="B98" i="8"/>
  <c r="A99" i="8"/>
  <c r="B99" i="8"/>
  <c r="A100" i="8"/>
  <c r="B100" i="8"/>
  <c r="A101" i="8"/>
  <c r="B101" i="8"/>
  <c r="A102" i="8"/>
  <c r="B102" i="8"/>
  <c r="A103" i="8"/>
  <c r="B103" i="8"/>
  <c r="A104" i="8"/>
  <c r="B104" i="8"/>
  <c r="A105" i="8"/>
  <c r="B105" i="8"/>
  <c r="A106" i="8"/>
  <c r="B106" i="8"/>
  <c r="A107" i="8"/>
  <c r="B107" i="8"/>
  <c r="A108" i="8"/>
  <c r="B108" i="8"/>
  <c r="A109" i="8"/>
  <c r="B109" i="8"/>
  <c r="A110" i="8"/>
  <c r="B110" i="8"/>
  <c r="A111" i="8"/>
  <c r="B111" i="8"/>
  <c r="A112" i="8"/>
  <c r="B112" i="8"/>
  <c r="B97" i="8"/>
  <c r="A9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B77" i="8"/>
  <c r="A77"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B60" i="8"/>
  <c r="A60"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B42" i="8"/>
  <c r="A42" i="8"/>
  <c r="A28" i="8"/>
  <c r="B28" i="8"/>
  <c r="A29" i="8"/>
  <c r="B29" i="8"/>
  <c r="A30" i="8"/>
  <c r="B30" i="8"/>
  <c r="A31" i="8"/>
  <c r="B31" i="8"/>
  <c r="A32" i="8"/>
  <c r="B32" i="8"/>
  <c r="A33" i="8"/>
  <c r="B33" i="8"/>
  <c r="A34" i="8"/>
  <c r="B34" i="8"/>
  <c r="A35" i="8"/>
  <c r="B35" i="8"/>
  <c r="A36" i="8"/>
  <c r="B36" i="8"/>
  <c r="A37" i="8"/>
  <c r="B37" i="8"/>
  <c r="A38" i="8"/>
  <c r="B38" i="8"/>
  <c r="A39" i="8"/>
  <c r="B39" i="8"/>
  <c r="B27" i="8"/>
  <c r="A27" i="8"/>
  <c r="A10" i="8"/>
  <c r="B10" i="8"/>
  <c r="A11" i="8"/>
  <c r="B11" i="8"/>
  <c r="A12" i="8"/>
  <c r="B12" i="8"/>
  <c r="A13" i="8"/>
  <c r="B13" i="8"/>
  <c r="A14" i="8"/>
  <c r="B14" i="8"/>
  <c r="A15" i="8"/>
  <c r="B15" i="8"/>
  <c r="A16" i="8"/>
  <c r="B16" i="8"/>
  <c r="A17" i="8"/>
  <c r="B17" i="8"/>
  <c r="A18" i="8"/>
  <c r="B18" i="8"/>
  <c r="A19" i="8"/>
  <c r="B19" i="8"/>
  <c r="A20" i="8"/>
  <c r="B20" i="8"/>
  <c r="A21" i="8"/>
  <c r="B21" i="8"/>
  <c r="A22" i="8"/>
  <c r="B22" i="8"/>
  <c r="A23" i="8"/>
  <c r="B23" i="8"/>
  <c r="A24" i="8"/>
  <c r="B24" i="8"/>
  <c r="A9" i="8"/>
  <c r="B208" i="8"/>
  <c r="B206" i="8"/>
  <c r="B205" i="8"/>
  <c r="B204" i="8"/>
  <c r="B203" i="8"/>
  <c r="B202" i="8"/>
  <c r="B201" i="8"/>
  <c r="B200" i="8"/>
  <c r="B199" i="8"/>
  <c r="G39" i="8"/>
  <c r="F39" i="8"/>
  <c r="E39" i="8"/>
  <c r="F38" i="8"/>
  <c r="E38" i="8"/>
  <c r="G38" i="8"/>
  <c r="G37" i="8"/>
  <c r="E37" i="8"/>
  <c r="F37" i="8"/>
  <c r="F36" i="8"/>
  <c r="E36" i="8"/>
  <c r="G36" i="8"/>
  <c r="G35" i="8"/>
  <c r="G157" i="8" s="1"/>
  <c r="E35" i="8"/>
  <c r="F35" i="8"/>
  <c r="G34" i="8"/>
  <c r="E34" i="8"/>
  <c r="G33" i="8"/>
  <c r="F33" i="8"/>
  <c r="E33" i="8"/>
  <c r="F32" i="8"/>
  <c r="E32" i="8"/>
  <c r="G32" i="8"/>
  <c r="F31" i="8"/>
  <c r="E31" i="8"/>
  <c r="G31" i="8"/>
  <c r="G30" i="8"/>
  <c r="F30" i="8"/>
  <c r="E30" i="8"/>
  <c r="G29" i="8"/>
  <c r="F29" i="8"/>
  <c r="E29" i="8"/>
  <c r="G28" i="8"/>
  <c r="G155" i="8" s="1"/>
  <c r="F28" i="8"/>
  <c r="E28" i="8"/>
  <c r="G27" i="8"/>
  <c r="E27" i="8"/>
  <c r="G24" i="8"/>
  <c r="F24" i="8"/>
  <c r="E24" i="8"/>
  <c r="G23" i="8"/>
  <c r="E23" i="8"/>
  <c r="F23" i="8"/>
  <c r="G22" i="8"/>
  <c r="E22" i="8"/>
  <c r="F22" i="8"/>
  <c r="G21" i="8"/>
  <c r="F21" i="8"/>
  <c r="E21" i="8"/>
  <c r="G20" i="8"/>
  <c r="F20" i="8"/>
  <c r="E20" i="8"/>
  <c r="G19" i="8"/>
  <c r="E19" i="8"/>
  <c r="F19" i="8"/>
  <c r="F18" i="8"/>
  <c r="E18" i="8"/>
  <c r="G18" i="8"/>
  <c r="F17" i="8"/>
  <c r="E17" i="8"/>
  <c r="G17" i="8"/>
  <c r="G16" i="8"/>
  <c r="F16" i="8"/>
  <c r="E16" i="8"/>
  <c r="G15" i="8"/>
  <c r="E15" i="8"/>
  <c r="F15" i="8"/>
  <c r="G14" i="8"/>
  <c r="F14" i="8"/>
  <c r="E14" i="8"/>
  <c r="G13" i="8"/>
  <c r="F13" i="8"/>
  <c r="E13" i="8"/>
  <c r="G12" i="8"/>
  <c r="F12" i="8"/>
  <c r="E12" i="8"/>
  <c r="G11" i="8"/>
  <c r="E11" i="8"/>
  <c r="F11" i="8"/>
  <c r="G10" i="8"/>
  <c r="E10" i="8"/>
  <c r="E151" i="8" s="1"/>
  <c r="F10" i="8"/>
  <c r="F9" i="8"/>
  <c r="E9" i="8"/>
  <c r="E152" i="8" s="1"/>
  <c r="C152" i="8"/>
  <c r="C162" i="8"/>
  <c r="C167" i="8"/>
  <c r="C177" i="8"/>
  <c r="F27" i="8"/>
  <c r="G9" i="8"/>
  <c r="G151" i="8" s="1"/>
  <c r="C150" i="8"/>
  <c r="C151" i="8"/>
  <c r="C187" i="8"/>
  <c r="C175" i="8"/>
  <c r="C176" i="8"/>
  <c r="C180" i="8"/>
  <c r="C181" i="8"/>
  <c r="C182" i="8"/>
  <c r="C185" i="8"/>
  <c r="C186" i="8"/>
  <c r="G152" i="8"/>
  <c r="B3" i="5"/>
  <c r="F57" i="1"/>
  <c r="F133" i="1"/>
  <c r="F134" i="1"/>
  <c r="F135" i="1"/>
  <c r="F136" i="1"/>
  <c r="F137" i="1"/>
  <c r="F138" i="1"/>
  <c r="F139" i="1"/>
  <c r="F140" i="1"/>
  <c r="F141" i="1"/>
  <c r="F142" i="1"/>
  <c r="F143" i="1"/>
  <c r="F144" i="1"/>
  <c r="F145" i="1"/>
  <c r="F146" i="1"/>
  <c r="F147" i="1"/>
  <c r="F148" i="1"/>
  <c r="F132" i="1"/>
  <c r="F118" i="1"/>
  <c r="F119" i="1"/>
  <c r="F120" i="1"/>
  <c r="F121" i="1"/>
  <c r="F122" i="1"/>
  <c r="F123" i="1"/>
  <c r="F124" i="1"/>
  <c r="F125" i="1"/>
  <c r="F126" i="1"/>
  <c r="F127" i="1"/>
  <c r="F128" i="1"/>
  <c r="F129" i="1"/>
  <c r="F117" i="1"/>
  <c r="F80" i="1"/>
  <c r="F81" i="1"/>
  <c r="F82" i="1"/>
  <c r="F83" i="1"/>
  <c r="F84" i="1"/>
  <c r="F85" i="1"/>
  <c r="F86" i="1"/>
  <c r="F87" i="1"/>
  <c r="F88" i="1"/>
  <c r="F95" i="1"/>
  <c r="F96" i="1"/>
  <c r="F97" i="1"/>
  <c r="F98" i="1"/>
  <c r="F99" i="1"/>
  <c r="F100" i="1"/>
  <c r="F101" i="1"/>
  <c r="F102" i="1"/>
  <c r="F103" i="1"/>
  <c r="F104" i="1"/>
  <c r="F105" i="1"/>
  <c r="F106" i="1"/>
  <c r="F107" i="1"/>
  <c r="F108" i="1"/>
  <c r="F109" i="1"/>
  <c r="F110" i="1"/>
  <c r="F111" i="1"/>
  <c r="F112" i="1"/>
  <c r="F113" i="1"/>
  <c r="F114" i="1"/>
  <c r="F79" i="1"/>
  <c r="F63" i="1"/>
  <c r="F64" i="1"/>
  <c r="F65" i="1"/>
  <c r="F66" i="1"/>
  <c r="F67" i="1"/>
  <c r="F68" i="1"/>
  <c r="F69" i="1"/>
  <c r="F70" i="1"/>
  <c r="F71" i="1"/>
  <c r="F72" i="1"/>
  <c r="F73" i="1"/>
  <c r="F74" i="1"/>
  <c r="F75" i="1"/>
  <c r="F76" i="1"/>
  <c r="F62" i="1"/>
  <c r="F45" i="1"/>
  <c r="F46" i="1"/>
  <c r="F47" i="1"/>
  <c r="F48" i="1"/>
  <c r="F49" i="1"/>
  <c r="F50" i="1"/>
  <c r="F51" i="1"/>
  <c r="F52" i="1"/>
  <c r="F53" i="1"/>
  <c r="F54" i="1"/>
  <c r="F55" i="1"/>
  <c r="F56" i="1"/>
  <c r="F58" i="1"/>
  <c r="F59" i="1"/>
  <c r="F44" i="1"/>
  <c r="F30" i="1"/>
  <c r="F31" i="1"/>
  <c r="F32" i="1"/>
  <c r="F33" i="1"/>
  <c r="F34" i="1"/>
  <c r="F35" i="1"/>
  <c r="F36" i="1"/>
  <c r="F37" i="1"/>
  <c r="F38" i="1"/>
  <c r="F39" i="1"/>
  <c r="F40" i="1"/>
  <c r="F41" i="1"/>
  <c r="F29" i="1"/>
  <c r="F12" i="1"/>
  <c r="F13" i="1"/>
  <c r="F14" i="1"/>
  <c r="F15" i="1"/>
  <c r="F16" i="1"/>
  <c r="F17" i="1"/>
  <c r="F18" i="1"/>
  <c r="F19" i="1"/>
  <c r="F20" i="1"/>
  <c r="F21" i="1"/>
  <c r="F22" i="1"/>
  <c r="F23" i="1"/>
  <c r="F24" i="1"/>
  <c r="F25" i="1"/>
  <c r="F11" i="1"/>
  <c r="Y14" i="5"/>
  <c r="Z13" i="5"/>
  <c r="Z16" i="5"/>
  <c r="Z15" i="5"/>
  <c r="Y12" i="5"/>
  <c r="Z9" i="5"/>
  <c r="AA15" i="5"/>
  <c r="Y15" i="5"/>
  <c r="AA16" i="5"/>
  <c r="Y13" i="5"/>
  <c r="Z10" i="5"/>
  <c r="AA10" i="5"/>
  <c r="Z18" i="5"/>
  <c r="Z12" i="5"/>
  <c r="AA13" i="5"/>
  <c r="Y11" i="5"/>
  <c r="AA9" i="5"/>
  <c r="Z14" i="5"/>
  <c r="Z11" i="5"/>
  <c r="Y9" i="5"/>
  <c r="AA18" i="5"/>
  <c r="Y10" i="5"/>
  <c r="Y18" i="5"/>
  <c r="AA11" i="5"/>
  <c r="AA12" i="5"/>
  <c r="Y16" i="5"/>
  <c r="AA14" i="5"/>
  <c r="C188" i="8" l="1"/>
  <c r="C206" i="8" s="1"/>
  <c r="D16" i="5" s="1"/>
  <c r="C183" i="8"/>
  <c r="C205" i="8" s="1"/>
  <c r="D15" i="5" s="1"/>
  <c r="C178" i="8"/>
  <c r="C204" i="8" s="1"/>
  <c r="D14" i="5" s="1"/>
  <c r="F170" i="8"/>
  <c r="C161" i="8"/>
  <c r="C160" i="8"/>
  <c r="F157" i="8"/>
  <c r="F156" i="8"/>
  <c r="C157" i="8"/>
  <c r="C156" i="8"/>
  <c r="C155" i="8"/>
  <c r="E155" i="8"/>
  <c r="C172" i="8"/>
  <c r="C194" i="8" s="1"/>
  <c r="C170" i="8"/>
  <c r="C171" i="8"/>
  <c r="C165" i="8"/>
  <c r="C166" i="8"/>
  <c r="F155" i="8"/>
  <c r="F158" i="8" s="1"/>
  <c r="F200" i="8" s="1"/>
  <c r="I10" i="5" s="1"/>
  <c r="E156" i="8"/>
  <c r="F151" i="8"/>
  <c r="E170" i="8"/>
  <c r="E171" i="8"/>
  <c r="E172" i="8"/>
  <c r="F150" i="8"/>
  <c r="G150" i="8"/>
  <c r="G153" i="8" s="1"/>
  <c r="G199" i="8" s="1"/>
  <c r="K9" i="5" s="1"/>
  <c r="G156" i="8"/>
  <c r="G158" i="8" s="1"/>
  <c r="G200" i="8" s="1"/>
  <c r="K10" i="5" s="1"/>
  <c r="C153" i="8"/>
  <c r="C199" i="8" s="1"/>
  <c r="D9" i="5" s="1"/>
  <c r="F152" i="8"/>
  <c r="E150" i="8"/>
  <c r="E153" i="8" s="1"/>
  <c r="E199" i="8" s="1"/>
  <c r="G9" i="5" s="1"/>
  <c r="F165" i="8"/>
  <c r="E161" i="8"/>
  <c r="G180" i="8"/>
  <c r="G181" i="8"/>
  <c r="G182" i="8"/>
  <c r="G175" i="8"/>
  <c r="G176" i="8"/>
  <c r="G177" i="8"/>
  <c r="F172" i="8"/>
  <c r="F171" i="8"/>
  <c r="E165" i="8"/>
  <c r="E175" i="8"/>
  <c r="E176" i="8"/>
  <c r="E177" i="8"/>
  <c r="F181" i="8"/>
  <c r="F180" i="8"/>
  <c r="F182" i="8"/>
  <c r="F177" i="8"/>
  <c r="F176" i="8"/>
  <c r="F175" i="8"/>
  <c r="G165" i="8"/>
  <c r="G166" i="8"/>
  <c r="G167" i="8"/>
  <c r="F160" i="8"/>
  <c r="F161" i="8"/>
  <c r="F162" i="8"/>
  <c r="E160" i="8"/>
  <c r="E185" i="8"/>
  <c r="E186" i="8"/>
  <c r="E187" i="8"/>
  <c r="G186" i="8"/>
  <c r="G187" i="8"/>
  <c r="G185" i="8"/>
  <c r="F185" i="8"/>
  <c r="F186" i="8"/>
  <c r="F187" i="8"/>
  <c r="F167" i="8"/>
  <c r="F166" i="8"/>
  <c r="G160" i="8"/>
  <c r="G161" i="8"/>
  <c r="G162" i="8"/>
  <c r="E166" i="8"/>
  <c r="E167" i="8"/>
  <c r="E180" i="8"/>
  <c r="E181" i="8"/>
  <c r="E182" i="8"/>
  <c r="G171" i="8"/>
  <c r="G172" i="8"/>
  <c r="G170" i="8"/>
  <c r="E157" i="8"/>
  <c r="E162" i="8"/>
  <c r="E163" i="8" s="1"/>
  <c r="E201" i="8" s="1"/>
  <c r="G11" i="5" s="1"/>
  <c r="C168" i="8" l="1"/>
  <c r="C202" i="8" s="1"/>
  <c r="D12" i="5" s="1"/>
  <c r="C193" i="8"/>
  <c r="C163" i="8"/>
  <c r="C201" i="8" s="1"/>
  <c r="D11" i="5" s="1"/>
  <c r="C158" i="8"/>
  <c r="C200" i="8" s="1"/>
  <c r="D10" i="5" s="1"/>
  <c r="G194" i="8"/>
  <c r="F183" i="8"/>
  <c r="F205" i="8" s="1"/>
  <c r="I15" i="5" s="1"/>
  <c r="C173" i="8"/>
  <c r="C203" i="8" s="1"/>
  <c r="D13" i="5" s="1"/>
  <c r="E173" i="8"/>
  <c r="E203" i="8" s="1"/>
  <c r="G13" i="5" s="1"/>
  <c r="C192" i="8"/>
  <c r="E193" i="8"/>
  <c r="F153" i="8"/>
  <c r="F199" i="8" s="1"/>
  <c r="I9" i="5" s="1"/>
  <c r="F193" i="8"/>
  <c r="E192" i="8"/>
  <c r="F194" i="8"/>
  <c r="G193" i="8"/>
  <c r="F188" i="8"/>
  <c r="F206" i="8" s="1"/>
  <c r="I16" i="5" s="1"/>
  <c r="G188" i="8"/>
  <c r="G206" i="8" s="1"/>
  <c r="K16" i="5" s="1"/>
  <c r="F192" i="8"/>
  <c r="G183" i="8"/>
  <c r="G205" i="8" s="1"/>
  <c r="K15" i="5" s="1"/>
  <c r="E183" i="8"/>
  <c r="E205" i="8" s="1"/>
  <c r="G15" i="5" s="1"/>
  <c r="G192" i="8"/>
  <c r="G178" i="8"/>
  <c r="G204" i="8" s="1"/>
  <c r="K14" i="5" s="1"/>
  <c r="F173" i="8"/>
  <c r="F203" i="8" s="1"/>
  <c r="I13" i="5" s="1"/>
  <c r="E194" i="8"/>
  <c r="E158" i="8"/>
  <c r="E200" i="8" s="1"/>
  <c r="G10" i="5" s="1"/>
  <c r="G173" i="8"/>
  <c r="G203" i="8" s="1"/>
  <c r="K13" i="5" s="1"/>
  <c r="E188" i="8"/>
  <c r="E206" i="8" s="1"/>
  <c r="G16" i="5" s="1"/>
  <c r="G168" i="8"/>
  <c r="G202" i="8" s="1"/>
  <c r="K12" i="5" s="1"/>
  <c r="E168" i="8"/>
  <c r="E202" i="8" s="1"/>
  <c r="G12" i="5" s="1"/>
  <c r="G163" i="8"/>
  <c r="G201" i="8" s="1"/>
  <c r="K11" i="5" s="1"/>
  <c r="F168" i="8"/>
  <c r="F202" i="8" s="1"/>
  <c r="I12" i="5" s="1"/>
  <c r="F163" i="8"/>
  <c r="F201" i="8" s="1"/>
  <c r="I11" i="5" s="1"/>
  <c r="F178" i="8"/>
  <c r="F204" i="8" s="1"/>
  <c r="I14" i="5" s="1"/>
  <c r="E178" i="8"/>
  <c r="E204" i="8" s="1"/>
  <c r="G14" i="5" s="1"/>
  <c r="C195" i="8" l="1"/>
  <c r="C208" i="8" s="1"/>
  <c r="D18" i="5" s="1"/>
  <c r="F195" i="8"/>
  <c r="F208" i="8" s="1"/>
  <c r="I18" i="5" s="1"/>
  <c r="E195" i="8"/>
  <c r="E208" i="8" s="1"/>
  <c r="G18" i="5" s="1"/>
  <c r="G195" i="8"/>
  <c r="G208" i="8" s="1"/>
  <c r="K18" i="5" s="1"/>
</calcChain>
</file>

<file path=xl/sharedStrings.xml><?xml version="1.0" encoding="utf-8"?>
<sst xmlns="http://schemas.openxmlformats.org/spreadsheetml/2006/main" count="968" uniqueCount="601">
  <si>
    <t>¿Existe vinculación de las metas con el presupuesto en el SIPP?</t>
  </si>
  <si>
    <t>¿Se publica en la página de Internet el informe de evaluación presupuestaria del año anterior, que comprenda la ejecución presupuestaria y el grado de cumplimiento de metas y objetivos, a más tardar durante el primer trimestre del año en ejecución?</t>
  </si>
  <si>
    <t>¿La institución ha establecido una estructura formal del departamento de TI, que contemple el establecimiento de los roles y las responsabilidades de sus funcionarios?</t>
  </si>
  <si>
    <t>En procura de la eficiencia institucional, las sanas prácticas señalan la necesidad de determinar los gastos asociados a cada servicio que se presta. Adicionalmente, algunas instituciones están compelidas por el ordenamiento vigente a realizar dicha valoración.</t>
  </si>
  <si>
    <t>Acuerdo, acta, resolución o minuta con indicación de la fecha de emisión del informe más reciente y de la fecha en que se discutió con el jerarca.</t>
  </si>
  <si>
    <t>Informe que demuestre la congruencia de resultados de la información presupuestaria con los resultados financieros.</t>
  </si>
  <si>
    <t>Los registros de la liquidación presupuestaria deben ser concordantes, en lo que corresponda, con los registros de la contabilidad patrimonial. Esa congruencia debe apreciarse, asimismo, respecto de la liquidación presupuestaria.</t>
  </si>
  <si>
    <t>Informe de revisión de la liquidación presupuestaria por un tercero independiente interno o externo, según corresponda.</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</si>
  <si>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</si>
  <si>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</si>
  <si>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Verificación por la CGR en el SIAC. No se requiere documentación en el expediente preparado por la institución.</t>
  </si>
  <si>
    <t>Verificación por la CGR en SIPP.  No se requiere documentación en el expediente preparado por la institución.</t>
  </si>
  <si>
    <t>El Sistema de Información de Presupuestos Públicos (SIPP) es un sistema electrónico diseñado por el Órgano Contralor para el registro de la información presupuestaria, de acuerdo con la normativa y las especificaciones que regulan su funcionamiento. En aras de mantener la información sistematizada y al alcance de los ciudadanos en general, se establecen fechas límites para que las instituciones registren la información.</t>
  </si>
  <si>
    <t>Imagen de la sección respectiva de la página de Internet.</t>
  </si>
  <si>
    <t>Informes financieros auditados, con indicación de fecha de emisión del dictamen por el auditor externo o despacho.</t>
  </si>
  <si>
    <t>El presupuesto constituye la expresión financiera del plan, por lo que la vinculación entre metas y presupuesto debe ser observable en la información que se digite en el SIPP.</t>
  </si>
  <si>
    <t>La publicación de la ejecución prespuestaria y el grado de cumplimiento de las metas y objetivos refleja transparencia y calidad en la rendición de cuentas.</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</si>
  <si>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</si>
  <si>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ulitilizan para el desarrollo y/o adquisición de las aplicaciones. No es el diseño de las aplicaciones específicas de la organización.</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</si>
  <si>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</si>
  <si>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</si>
  <si>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</si>
  <si>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</si>
  <si>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</si>
  <si>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</si>
  <si>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Modelo de arquitectura, con indicación lo requerido y de la fecha en que fue conocido por el nivel gerencial.</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</si>
  <si>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</si>
  <si>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</si>
  <si>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Modelo de aplicaciones según lo indicado por la pregunta.</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</si>
  <si>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</si>
  <si>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</si>
  <si>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Documentación del marco de gestión de la calidad, oficializado por la autoridad institucional competente.</t>
  </si>
  <si>
    <t>Modelo de entrega de servicio de TI, oficializado por la autoridad institucional competente.</t>
  </si>
  <si>
    <t>Directrices o políticas relativas a los temas contemplados en la pregunta, oficializadas por la autoridad institucional competente.</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</si>
  <si>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</si>
  <si>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Documentación con indicación de lo requerido, debidamente oficializado por la autoridad institucional competente.</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</si>
  <si>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</si>
  <si>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Políticas y procedimientos oficializados por la autoridad institucional competente.</t>
  </si>
  <si>
    <t>¿La institución publica en su página de Internet o por otros medios, para conocimiento del público en general, los atestados académicos y de experiencia de los puestos gerenciales y políticos?</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</si>
  <si>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</si>
  <si>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CONTRATACIÓN ADMINISTRATIVA</t>
  </si>
  <si>
    <t>¿Están formalmente definidos los plazos máximos que deben durar las diferentes actividades relacionadas con el proceso de contratación administrativa?</t>
  </si>
  <si>
    <t>¿Se mantiene y actualiza un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</si>
  <si>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</si>
  <si>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</si>
  <si>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¿Están formalmente definidos los roles, las responsabilidades y la coordinación de los funcionarios asignados a las diferentes actividades relacionadas con el proceso de contratación administrativa?</t>
  </si>
  <si>
    <t>¿Se incorporan en el registro de proveedores las inhabilitaciones para contratar, impuestas a proveedores determinados?</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</si>
  <si>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t>
  </si>
  <si>
    <t>EXPLICACIÓN DE LA PREGUNTA</t>
  </si>
  <si>
    <t>PREGUNTA</t>
  </si>
  <si>
    <t>Tipo de institución por sector económico:</t>
  </si>
  <si>
    <t>La institución debe llevar un registro de las sentencias que le hayan sido adversas y de las acciones emprendidas para determinar si algún funcionario compartió su responsabilidad, y en consecuencia se emprendieron las medidas pertinentes.</t>
  </si>
  <si>
    <t>¿La institución publica su plan de adquisiciones en su página de Internet o por otros medios, para conocimiento público?</t>
  </si>
  <si>
    <t>Ética y 
Anti-corrupción</t>
  </si>
  <si>
    <t>¿Se aplican medidas de prevención, detección y corrección para proteger los sistemas contra software malicioso (virus, gusanos, spyware, correo basura, software fraudulento, etc.)?</t>
  </si>
  <si>
    <t>2.</t>
  </si>
  <si>
    <t>Trabaje exclusivamente en la hoja denominada "Para-responder".</t>
  </si>
  <si>
    <t>4.</t>
  </si>
  <si>
    <t>5.</t>
  </si>
  <si>
    <t>Conteste cada una de las preguntas que contiene el cuestionario, y salve el archivo. Observe lo siguiente:</t>
  </si>
  <si>
    <t>(para análisis)</t>
  </si>
  <si>
    <t>8.</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</si>
  <si>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</si>
  <si>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Reporte o listado de los datos registrados, que contemple los alcances de la pregunta.</t>
  </si>
  <si>
    <t>Imagen respectiva de la página de Internet institucional.</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</si>
  <si>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</si>
  <si>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OTRAS ANOTACIONES</t>
  </si>
  <si>
    <t>RECURSOS HUMANOS</t>
  </si>
  <si>
    <t>Como instrumento para la toma de decisiones, deben elaborarse análisis, al menos trimestralmente, de la situación financiera institucional, con base en la información de los estados financieros; la pregunta requiere que el análisis sea vertical (entre cuentas), horizontal (entre períodos) y de razones financieras (cálculo de indicadores). Además, es preciso que el jerarca y cualesquiera otras autoridades institucionales conozcan los análisis como insumo para sus decisiones de gestión.</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</si>
  <si>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</si>
  <si>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Los aspectos señalados por la pregunta son parte de los controles físicos mínimos en materia de TI.</t>
  </si>
  <si>
    <t>Procedimientos oficializados y bitácora de accesos.</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</si>
  <si>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</si>
  <si>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Como parte de las políticas de control orientadas a proteger la información contra accesos indebidos y no autorizados, corresponde a las instituciones contemplar lo señalado por la pregunta.</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</si>
  <si>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</si>
  <si>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</si>
  <si>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regulaciones correspondientes.</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</si>
  <si>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</si>
  <si>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Las regulaciones mencionadas en la pregunta son necesarias para orientar al denunciante sobre el tratamiento y el seguimiento que se dará a las denuncias.</t>
  </si>
  <si>
    <t>Normativa interna respectiva, oficializada por la autoridad institucional pertinente.</t>
  </si>
  <si>
    <t>Las políticas se emiten con miras a la contratación, retención y actualización de personal idóneo. Pueden formar parte de otras regulaciones institucionales atinentes a la gestión de los recursos humanos.</t>
  </si>
  <si>
    <t>La publicación de los concursos permite que todos los interesados puedan participar y propicia la posibilidad de que la entidad seleccione a los mejores candidatos de entre un mayor número de individuos. Asimismo, contribuye a la transparencia institucional.  Por otra parte, la indicación de vínculos (hipervínculos o referencias a los encargados de desarrollar el concurso) hace más expedito el trámite.</t>
  </si>
  <si>
    <t>Documentación de los mecanismos que la institución utiliza.</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</si>
  <si>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</si>
  <si>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</si>
  <si>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¿En la determinación y aplicación de los incrementos salariales por costo de vida se emplean mecanismos que consideren formalmente las estimaciones y supuestos de los ingresos?</t>
  </si>
  <si>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</si>
  <si>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5.1</t>
  </si>
  <si>
    <t>5.2</t>
  </si>
  <si>
    <t>5.3</t>
  </si>
  <si>
    <t>5.4</t>
  </si>
  <si>
    <t>5.5</t>
  </si>
  <si>
    <t>5.6</t>
  </si>
  <si>
    <t>5.7</t>
  </si>
  <si>
    <t>5.8</t>
  </si>
  <si>
    <t>5.9</t>
  </si>
  <si>
    <t>5.10</t>
  </si>
  <si>
    <t>5.11</t>
  </si>
  <si>
    <t>5.12</t>
  </si>
  <si>
    <t>6.1</t>
  </si>
  <si>
    <t>6.2</t>
  </si>
  <si>
    <t>6.3</t>
  </si>
  <si>
    <t>6.4</t>
  </si>
  <si>
    <t>6.5</t>
  </si>
  <si>
    <t>6.6</t>
  </si>
  <si>
    <t>6.7</t>
  </si>
  <si>
    <t>6.8</t>
  </si>
  <si>
    <t>6.9</t>
  </si>
  <si>
    <t>6.10</t>
  </si>
  <si>
    <t>6.11</t>
  </si>
  <si>
    <t>6.12</t>
  </si>
  <si>
    <t>6.13</t>
  </si>
  <si>
    <t>6.14</t>
  </si>
  <si>
    <t>6.15</t>
  </si>
  <si>
    <t>6.16</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</si>
  <si>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</si>
  <si>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</si>
  <si>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</si>
  <si>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</si>
  <si>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</si>
  <si>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</si>
  <si>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</si>
  <si>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</si>
  <si>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</si>
  <si>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</si>
  <si>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</si>
  <si>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</si>
  <si>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</si>
  <si>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</si>
  <si>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</si>
  <si>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</si>
  <si>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</si>
  <si>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</si>
  <si>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</si>
  <si>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</si>
  <si>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</si>
  <si>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</si>
  <si>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</si>
  <si>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</si>
  <si>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</si>
  <si>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</si>
  <si>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</si>
  <si>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</si>
  <si>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</si>
  <si>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8.17</t>
  </si>
  <si>
    <t>¿La institución cuenta con un modelo de aplicaciones (software) que defina los estándares para su desarrollo y/o adquisición?</t>
  </si>
  <si>
    <t>¿La institución cuenta con un modelo de entrega de servicio de TI que defina los acuerdos de nivel de servicio con los usuarios?</t>
  </si>
  <si>
    <t>¿Se ha oficializado en la institución un marco de gestión para la calidad de la información?</t>
  </si>
  <si>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</si>
  <si>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</si>
  <si>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La metodología en cuestión debe contener los procedimientos a observar para definir, medir y ajustar los indicadores incorporados en los planes. Se requiere que haya sido oficializada.</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</si>
  <si>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</si>
  <si>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</si>
  <si>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Existiendo una estrategia, es preciso que su ejecución se realice en los períodos correspondientes, y en consecuencia se mida el avance y se evalúen sus resultados, de manera que puedan emprenderse acciones correctivas y procederse con el fortalecimiento de la estrategia vigente o con el diseño de una que la remplace.</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</si>
  <si>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</si>
  <si>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</si>
  <si>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</si>
  <si>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</si>
  <si>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El plan plurianual de programación financiera conlleva la previsión de los flujos de entradas y salidas de fondos, en un período de tiempo que normalmente es de 3 a 5 o más años.</t>
  </si>
  <si>
    <t>Siendo el presupuesto la expresión financiera del plan anual, debe existir vinculación entre el presupuesto, el plan anual y la programación financiera plurianual que sustenta las decisiones financieras respectivas. Por consiguiente, al formular el presupuesto, la institución debe contemplar las consideraciones básicas de la programación financiera plurianual, de manera que éstas se vean reflejadas.</t>
  </si>
  <si>
    <t>Respuestas SI</t>
  </si>
  <si>
    <t>Respuestas NO</t>
  </si>
  <si>
    <t>Respuestas NA</t>
  </si>
  <si>
    <t>N°</t>
  </si>
  <si>
    <t>Pregunta</t>
  </si>
  <si>
    <t>Respuestas SI - Acumulado</t>
  </si>
  <si>
    <t>Respuestas NO - Acumulado</t>
  </si>
  <si>
    <t>Respuestas NA - Acumulado</t>
  </si>
  <si>
    <t>1.</t>
  </si>
  <si>
    <t>Gestión financiero-contable</t>
  </si>
  <si>
    <t>3.</t>
  </si>
  <si>
    <t>a.</t>
  </si>
  <si>
    <t>b.</t>
  </si>
  <si>
    <t>c.</t>
  </si>
  <si>
    <t>Contratación administrativa</t>
  </si>
  <si>
    <t>Tecnologías de la información</t>
  </si>
  <si>
    <t>Recursos humanos</t>
  </si>
  <si>
    <t>Al responder las preguntas, se obtendrán dos resultados:</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</si>
  <si>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</si>
  <si>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Documento(s) donde consten los mecanismos y se compruebe su aplicación.</t>
  </si>
  <si>
    <t>Documento donde se establece la metodología, oficializada por la autoridad institucional pertinente.</t>
  </si>
  <si>
    <t>Documento probatorio de que el jerarca conoció y aprobó la evaluación de la gestión institucional en las fechas indicadas. Normalmente, este documento se incorpora al inicio de la evaluación.</t>
  </si>
  <si>
    <t>Plan de mejora elaborado a partir de la evaluación anual de la gestión, oficializado por la autoridad institucional competente.</t>
  </si>
  <si>
    <t>Imagen de la sección respectiva de la página de Internet de la Institución</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</si>
  <si>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</si>
  <si>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NO</t>
  </si>
  <si>
    <t>Manual (del usuario) del sistema.</t>
  </si>
  <si>
    <t>El plan contable es una herramienta del proceso de contabilidad que debe contener en su estructura los aspectos necesarios para llevar a cabo la ejecución efectiva de los procesos relacionados con la contabilidad de la institución. La aprobación del plan contable por las autoridades institucionales pertinentes le da validez y promueve su efectiva aplicación. Es posible que la entidad adopte un plan contable emitido por una autoridad externa. En todos los casos, debe exitir evidencia de la aprobación y de la orden de aplicación del plan, emitida por la autoridad institucional competente.</t>
  </si>
  <si>
    <t>Manual vigente y oficializado; debe constar el acto de oficialización respectivo.</t>
  </si>
  <si>
    <t>El manual referido delimita las funciones y describe los procedimientos adoptados por la institución para llevar a cabo el proceso financiero-contable. Debe estar actualizado considerando los puestos de trabajo existentes en la institución; igualmente, se requiere su oficialización mediante la aprobación por la autoridad institucional competente según el ordenamiento que aplique a la entidad.</t>
  </si>
  <si>
    <t>Libros de contabilidad o autorización para el uso de los registros electrónicos correspondientes y sus anotaciones.</t>
  </si>
  <si>
    <t>Los libros contables reflejan los hechos con trascendencia en la realidad económica de la empresa a lo largo de un período de tiempo o al final de él. Se requiere su oportuna actualización en aras de su utilidad para la toma de decisiones y la conducción de la entidad.</t>
  </si>
  <si>
    <t>Al emitir estados financieros mensuales se puede llevar un control de la continuidad de las operaciones, visualizar la orientación económica de la institución y propiciar la detección oportuna de errores y omisiones. La fecha de emisión no debería ser más allá de la mitad del mes posterior correspondiente, en procura de la oportunidad de los estados financieros mensuales para su uso en la toma de decisiones.</t>
  </si>
  <si>
    <t>Resolución, acuerdo o acta donde conste la aprobación de los estados financieros por parte del jerarca.</t>
  </si>
  <si>
    <t>Estados financieros mensuales correspondientes a los últimos tres meses.</t>
  </si>
  <si>
    <t>El máximo jerarca debe conocer los estados financieros como parte de sus responsabilidades y competencias para la toma efectiva de las decisiones y para la emisión de las instrucciones que resulten pertinentes. Su aprobación constituye un acto de reconocimiento y aceptación de los datos reportados. Debe observarse cualquier regulación que determine el plazo de aprobación correspondiente; de no existir ésta, la institución debe definir lo que proceda.</t>
  </si>
  <si>
    <t>¿Se publican los estados financieros del final del período en la página de Internet de la institución, a más tardar en el mes posterior a su aprobación por el jerarca?</t>
  </si>
  <si>
    <t>La auditoría constituye un mecanismo para prevenir, detectar y corregir los riesgos de fraude asociados a los procesos más sensibles de la institución. El auditor debe aplicar los procedimientos pertinentes para esa auditoría específica. El estudio puede ser efectuado por la auditoría interna de la entidad o por un profesional externo contratado por la institución con ese propósito.</t>
  </si>
  <si>
    <t>Código de ética o similar debidamente oficializado mediante el acto de emisión o adopción por el jerarca institucional.</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</si>
  <si>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</si>
  <si>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funcioarios cuando hagan una denuncia sobre alguna acción incorrecta.</t>
  </si>
  <si>
    <t>Documentación de los mecanismos, los cuales deben haber sido oficializados por la autoridad institucional competente.</t>
  </si>
  <si>
    <t>Informe de la auditoría de la ética efectuada.</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</si>
  <si>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</si>
  <si>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¿En los últimos cinco años, la entidad se ha sometido a una auditoría de la gestión ética institucional, ya sea por parte de la propia administración, de la auditoría interna o de un sujeto externo?</t>
  </si>
  <si>
    <t>¿La institución ejecutó, durante el año anterior o el actual, un ejercicio de valoración de los riesgos que concluyera con la documentación y comunicación de esos riesgos?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</si>
  <si>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</si>
  <si>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</si>
  <si>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</si>
  <si>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Plan de capacitación oficializado e informe de avance de su ejecución.</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</si>
  <si>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</si>
  <si>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</si>
  <si>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</si>
  <si>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¿Se tienen claramente definidos los procedimientos para la medición del desempeño de los funcionarios?</t>
  </si>
  <si>
    <t>¿Se evaluó, en el periodo al que se refiere el IGI, el desempeño de por lo menos al 95% de los funcionarios?</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</si>
  <si>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</si>
  <si>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</si>
  <si>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</si>
  <si>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</si>
  <si>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</si>
  <si>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</si>
  <si>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¿Se verifica anualmente que la liquidación presupuestaria tenga correlación con la información de la contabilidad financiera patrimonial?</t>
  </si>
  <si>
    <t>Nombre de la entidad:</t>
  </si>
  <si>
    <t>RESPUESTA</t>
  </si>
  <si>
    <t>OBSERVACIONES</t>
  </si>
  <si>
    <t>PLANIFICACIÓN</t>
  </si>
  <si>
    <t>SI</t>
  </si>
  <si>
    <t>FINANCIERO-CONTABLE</t>
  </si>
  <si>
    <t>Efic</t>
  </si>
  <si>
    <t>Transp</t>
  </si>
  <si>
    <t>X</t>
  </si>
  <si>
    <t>Anti-C</t>
  </si>
  <si>
    <t>Transparencia</t>
  </si>
  <si>
    <t>Eficiencia</t>
  </si>
  <si>
    <t>Publicar el plan anual de adquisiciones y mantenerlo  actualizado con la oportunidad debida, es una buena práctica que fortalece la transparencia de la institución para con el público en general.</t>
  </si>
  <si>
    <t>La evaluación de marras permite verificar el cumplimiento y el éxito de las adquisiciones realizadas frente al plan estratégico original, en términos de su contribución al logro de la estrategia organizacional.</t>
  </si>
  <si>
    <t>Con miras a su eficacia, la evaluación de la ejecución del plan de adquisiciones y las sesiones de lecciones aprendidas debe tener como producto colateral un plan de mejoras que contemple las acciones a emprender por parte de la institución a fin de modificar prácticas o procedimientos que no están siendo efectivos en el proceso de adquisición y, de igual forma, a fortaler aquellas prácticas que están dando  resultados positivos.</t>
  </si>
  <si>
    <t>Estadística sobre evaluación del desempeño de los funcionarios correspondiente al año refefido en el IGI.</t>
  </si>
  <si>
    <t>Documentación de las medidas vigentes en la institución para fortalecer el desempeño de los funcionarios.</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</si>
  <si>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</si>
  <si>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</si>
  <si>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Estadística sobre cantidad de funcionarios obligados a presentar la declaración jurada de bienes y cantidad de quienes cumplieron con ese deber.</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</si>
  <si>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</si>
  <si>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¿La entidad aplica algún instrumento para medir el clima organizacional al menos una vez al año?</t>
  </si>
  <si>
    <t>Instrumento utilizado por la institución para medir el clima organizacional, con indicación de la periodicidad de su aplicación.</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</si>
  <si>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</si>
  <si>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Plan de mejora elaborado con base en la última medición del clima organizacional realizada.</t>
  </si>
  <si>
    <t>Los planes de mejora incorporan todas las actividades por desarrollar con el fin de aminorar aquellas situaciones contraria a un buen clima organizacional, detectadas a partir de la evaluación de éste.</t>
  </si>
  <si>
    <t>La publicación de esta información configura a una sana práctica para propiciar la transparencia institucional respecto de los puestos y sus remuneraciones, entre otros datos básicos atinentes al recurso humano.</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</si>
  <si>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</si>
  <si>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</si>
  <si>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</si>
  <si>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</si>
  <si>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</si>
  <si>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</si>
  <si>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Documentación que comprueba la comunicación a la máxima autoridad.</t>
  </si>
  <si>
    <t>Normativa interna sobre cauciones.</t>
  </si>
  <si>
    <t>Documentación de resultados de la revisión y de las acciones emprendidas.</t>
  </si>
  <si>
    <t>Documentos resultantes de la valoración y de las medidas adoptadas.</t>
  </si>
  <si>
    <t>Documentación de los componentes.</t>
  </si>
  <si>
    <t>Informe de resultados de la autoevaluación.</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</si>
  <si>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</si>
  <si>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</si>
  <si>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Manual de puestos o similar, actualizado y oficializado.</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</si>
  <si>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</si>
  <si>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Documentación de resultados de la revisión de los procesos institucionales y de las acciones emprendidas.</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</si>
  <si>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</si>
  <si>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Los incrementos salariales deben estar sustentados en estudios técnicos que revelen la forma en que se llevaron a cabo las estimaciones y permitan determinar si la entidad estará en capacidad de afrontar las obligaciones que los aumentos implicarán en períodos futuros. Este análisis debe contemplarse incluso si la institución aplica los incrementos determinados por el Poder Ejecutivo, para tener una seguridad razonable sobre su capacidad para afrontarlos.</t>
  </si>
  <si>
    <t>Documentación de los mecanismos utilizados para los propósitos de la pregunta.</t>
  </si>
  <si>
    <t>Plan oficial de sucesión.</t>
  </si>
  <si>
    <t>Políticas oficializadas y estadística del disfrute de vacaciones, con indicación de la proporción de funcionarios que cumplen el requerimiento de disfrute de al menos tres días en fechas diferentes a las de vacaciones colectivas.</t>
  </si>
  <si>
    <t>¿La entidad ha efectuado en los últimos cinco años una revisión y adecuación de sus procesos para fortalecer su ejecución, eliminar los que han perdido vigencia e implantar los que sean necesarios frente a la dinámica institucional?</t>
  </si>
  <si>
    <t>¿La institución publica en su página de Internet o por otros medios, para conocimiento general, las actas o los acuerdos del jerarca, según corresponda, a más tardar en el mes posterior a su firmeza?</t>
  </si>
  <si>
    <t>¿Se ha establecido formalmente una proveeduría u otra unidad que asuma el proceso de contratación administrativa?</t>
  </si>
  <si>
    <t>Reglamento orgánico o similar, con indicación de la existencia de la proveeduría o similar y de las funciones que realiza.</t>
  </si>
  <si>
    <t>Normativa interna sobre contratación administrativa que contemple las etapas señaladas en la pregunta.</t>
  </si>
  <si>
    <t>Normativa interna que regule lo indicado por la pregunta.</t>
  </si>
  <si>
    <t>Una correcta definición de los roles, responsabilidades y coordinaciones, permite que el proceso de contratación sea expedito y con estándares de calidad. A los efectos, debe contarse con normativa interna sobre los procesos y procedimientos correspondientes.</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</si>
  <si>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</si>
  <si>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</si>
  <si>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Registro de proveedores actualizado.</t>
  </si>
  <si>
    <t>Identificación de inhabilitaciones debidamente incorporads en el registro de proveedores de la institución.</t>
  </si>
  <si>
    <t>Toda institución debe tener un registro de proveedores y de personas físicas y jurídicas que cumplan con los requisitos establecidos para las contrataciones. En aras de su utilidad, dicho registro debe mantenerse permanentemente actualizado.</t>
  </si>
  <si>
    <t>Como parte de la actualización del registro institucional de proveedores, es necesario que se incorporen las inhabilitaciones que correspondan, a fin de que la entidad pueda discriminar entre los proveedores y abstenerse de realizar contrataciones con los que se encuentren impedidos de participar en esos procesos.</t>
  </si>
  <si>
    <t>Plan o programa de adquisiciones.</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</si>
  <si>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</si>
  <si>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Metodologías de evaluación de ofertas, con indicación de lo requerido.</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</si>
  <si>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t>
  </si>
  <si>
    <t>Normativa interna con indicación de lo requerido.</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</si>
  <si>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</si>
  <si>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</si>
  <si>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</si>
  <si>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¿La institución ha establecido algún control que imposibilite el financiamiento de gastos corrientes con ingresos de capital?</t>
  </si>
  <si>
    <t>Documentación para el expediente</t>
  </si>
  <si>
    <t>Indicadores en el plan plurianual institucional.</t>
  </si>
  <si>
    <t>Indicadores en el plan anual institucional.</t>
  </si>
  <si>
    <t>Documentación de las acciones vinculadas con el PND.</t>
  </si>
  <si>
    <t>Documentación de la estrategia de incorporación y fortalecimiento de la ética y de prevención del fraude y la corrupción.</t>
  </si>
  <si>
    <t>Informe de seguimiento de la estrategia a que se refiere el punto 1.9.</t>
  </si>
  <si>
    <t>Reportes sobre seguimiento de  indicadores del plan institucional, incorporados en la evaluación de la gestión institucional.</t>
  </si>
  <si>
    <t>Plan plurianual de programación financiera oficializado por la autoridad institucional competente.</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</si>
  <si>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</si>
  <si>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</si>
  <si>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</si>
  <si>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¿La página de Internet de la institución contiene la información sobre concursos actuales y vínculos para que los participantes envíen la documentación requerida y den seguimiento al avance de esos concursos?</t>
  </si>
  <si>
    <t>¿La institución aplica mecanismos de verificación de los antecedentes judiciales y la inexistencia de eventuales incompatibilidades o inhabilitaciones de los aspirantes a plazas?</t>
  </si>
  <si>
    <t>¿Existe en la entidad un programa de inducción para los nuevos empleados?</t>
  </si>
  <si>
    <t>¿Se formula y ejecuta un programa anual de capacitación y desarrollo del personal?</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</si>
  <si>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</si>
  <si>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</si>
  <si>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¿Se digita de manera oportuna la información pertinente en el Sistema de Información de la Actividad Contractual (SIAC)?</t>
  </si>
  <si>
    <t xml:space="preserve">La integración del proceso contable en un sistema de información financiera asegura razonablemente la congruencia de los datos y los informes correspondientes, previene errores y duplicidades, propicia la interacción y actualización simultáneas, y facilita la difusión de la información y su uso en la toma de decisiones. </t>
  </si>
  <si>
    <t>Los estados financieros deben ser auditados cada cierto período por un tercero independiente para verificar la razonabilidad de la información con base en el marco contable adoptado por la institución. Algunas entidades deben someterse a esa revisión por requerimiento legal o normativo; otras lo hacen como buena práctica para fortalecer su gestión y su transparencia.</t>
  </si>
  <si>
    <t>Los estados financieros son una fuente importante de información para los sujetos interesados en el quehacer institucional; asimismo, constituyen un mecanismo de rendición de cuentas. Por ambos motivos, es preciso que estén publicados en la página de Internet de la institución, lo que además fortalece la transparencia de la entidad.</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</si>
  <si>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</si>
  <si>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</si>
  <si>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¿La institución realiza, al final del período correspondiente, una evaluación de la ejecución del plan o programa de adquisiciones, su eficacia y su alineamiento con el plan estratégico?</t>
  </si>
  <si>
    <t>¿Se prepara un plan de mejoras para el proceso de adquisiciones con base en los resultados de la evaluación de la ejecución del plan o programa de adquisiciones?</t>
  </si>
  <si>
    <t>¿La institución publica en su página de Internet o por otros medios, la evaluación de la ejecución de su plan o programa de adquisiones?</t>
  </si>
  <si>
    <t>Evaluación de la ejecución del plan o programa de adquisiciones, que contemple los asuntos indicados en la pregunta. Debe constar que se trata de la evaluación final, mediante la oficialización respectiva.</t>
  </si>
  <si>
    <t>Plan de mejoras derivado de la evaluación del la ejecución del plan o programa de adquisiciones.</t>
  </si>
  <si>
    <t>Verificación por la CGR en el SIPP. No se requiere documentación en el expediente preparado por la institución.</t>
  </si>
  <si>
    <t>La información referida debe ser incorporada en el SIAC observando los plazos atinentes.</t>
  </si>
  <si>
    <t>La publicación de la evaluación aludida constituye una buena práctica para fortalecer con la transparencia institucional frente a la ciudadanía en general.</t>
  </si>
  <si>
    <t>Los programas que conforman el presupuesto institucional deben reflejar las metas, los objetivos y los indicadores contemplados en la planificación anua, la que a su vez debe estar vinculada con la planificación de mediano y largo plazo.</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</si>
  <si>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</si>
  <si>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</si>
  <si>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Imagen respectiva de la página de Internet de la institución.</t>
  </si>
  <si>
    <t>Como sana práctica y por transparencia, la institución debe publicar su presupuesto anual para conocimiento de cualquier interesado y de los ciudadanos en general.</t>
  </si>
  <si>
    <t>Por principio presupuestario regulado legal y técnicamente, no deben financiarse gastos corrientes con ingresos de capital. Corresponde a la institución establecer los controles que impidan la situación.</t>
  </si>
  <si>
    <t>Informe de evaluación presupuestaria, con indicación de lo requerido por la pregunta.</t>
  </si>
  <si>
    <t>Documentación del control (o controles) establecido con los propósitos señalados en la pregunta.</t>
  </si>
  <si>
    <t>Evaluación presupuestaria, con indicación de lo requerido.</t>
  </si>
  <si>
    <t>¿Se desarrollan planes de mejora con base en los resultados de las evaluaciones de satisfacción de los usuarios?</t>
  </si>
  <si>
    <t>PRESUPUESTO</t>
  </si>
  <si>
    <t>NO APLICA</t>
  </si>
  <si>
    <t>TECNOLOGÍAS DE LAS INFORMACIÓN</t>
  </si>
  <si>
    <t>¿La evaluación de la gestión institucional del año anterior fue conocida y aprobada por el jerarca institucional a más tardar en las siguientes fechas?:
a. El 31 de enero en el caso del sector centralizado.
b. El 16 de febrero en el caso del sector descentralizado.</t>
  </si>
  <si>
    <t>¿La institución ha oficializado un plan plurianual de programación financiera?</t>
  </si>
  <si>
    <t>¿El presupuesto institucional es congruente con los supuestos de la programación financiera plurianual?</t>
  </si>
  <si>
    <t>¿Se tiene implementado un sistema de información financiera que integre todo el proceso contable?</t>
  </si>
  <si>
    <t>¿La institución cuenta con un manual de funciones actualizado y oficializado para organizar el desarrollo del proceso financiero-contable?</t>
  </si>
  <si>
    <t>¿Se emiten estados financieros mensuales a más tardar el día 15 del mes siguiente?</t>
  </si>
  <si>
    <t>¿Se someten a conocimiento del jerarca, al menos trimestralmente, análisis periódicos de la situación financiera institucional basados en la información contenida en los estados financieros (vertical, horizontal y de razones)?</t>
  </si>
  <si>
    <t>¿La institución  ha promulgado o adoptado un código de ética u otro documento que reúna los compromisos éticos de la institución y sus funcionarios?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</si>
  <si>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</si>
  <si>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La página de toda institución debe contener aspectos mínimos de información de la razón de ser de la institución así como de las funciones y servicios que ofrece.</t>
  </si>
  <si>
    <t>La institución debe evaluar el desempeño de todos los funcionarios. No obstante, se considera aceptable un margen de un 5% por aquellos casos en los que surjan imprevistos en el proceso.</t>
  </si>
  <si>
    <t>CONTROL INTERNO INSTITUCIONAL</t>
  </si>
  <si>
    <t>Documento donde se establecen los plazos y estadísticas sobre cumplimiento de esos plasos.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</si>
  <si>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</si>
  <si>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Documentación sobre la instalación de buzones o similares, y reporte de atención de comentarios y sugerencias.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</si>
  <si>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</si>
  <si>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</si>
  <si>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Informe del estudio de satisfacción de los usuarios más recientemente elaborado y oficializado por la autoridad institucional pertinente.</t>
  </si>
  <si>
    <t>Elaborar y aplicar al menos una vez al año un instrumento para medir la percepción y obtener la opinión de las personas usuarias permite conocer la calidad de prestación de los servicios, el grado de satisfacción y las mejoras requeridas.</t>
  </si>
  <si>
    <t>Plan de mejora oficializado por la autoridad institucional pertinente, elaborado a partir de la evaluación de satisfacción de los usuarios más reciente.</t>
  </si>
  <si>
    <t>Política oficializada por la autoridad institucional pertinente, y documentación probatoria de la divulgación efectuada.</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</si>
  <si>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</si>
  <si>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Criterios de admisibilidad de denuncias oficializados por la autoridad institucional pertinente, y documentación probatoria de la divulgación efectuada.</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</si>
  <si>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</si>
  <si>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Regulaciones sobre tratamiento de denuncias debidamente oficializadas por la autoridad institucional pertinente, que contemplen lo señalado por la pregunta.</t>
  </si>
  <si>
    <t>En cada contratación de personal debe considerarse la integridad, entre otros valores de los aspirantes. Con ese propósito, es necesario que la entidad verifique la los antecedentes judiciales y las eventuales incompatibilidades o inhabilitaciones que puedan afectar a los candidatos a las plazas. A los efectos, debe implementar los mecanismos pertinentes, haciendo uso además de bases de datos y sistemas que otras entidades tengan a disposición de quienes requieran utilizarlas.</t>
  </si>
  <si>
    <t>Documentación del programa, incluyendo el manual respectivo cuando se cuente con él.</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</si>
  <si>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</si>
  <si>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</si>
  <si>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6.</t>
  </si>
  <si>
    <t>7.</t>
  </si>
  <si>
    <t>¡Muchas gracias por su participación!</t>
  </si>
  <si>
    <t>¿La institución aplica políticas oficializadas para que el 100% de su personal disfrute de sus vacaciones anualmente, incluyendo un período de al menos tres días consecutivos en fechas diferentes a las de vacaciones colectivas?</t>
  </si>
  <si>
    <t>¿La institución ejecuta un plan de sucesión para prever la dotación de funcionarios que sustituyan a quienes dejan la entidad?</t>
  </si>
  <si>
    <t>Reportes emitidos que evidencien la integración de los procesos</t>
  </si>
  <si>
    <t>Informe de auditoría para identificación de riesgo de fraude más reciente</t>
  </si>
  <si>
    <t>Acta, acuerdo, resolución o minuta con indicación de la fecha en la que el análisis más reciente fue conocido por el jerarca.</t>
  </si>
  <si>
    <t>COMENTARIOS</t>
  </si>
  <si>
    <t>En las columnas "Observaciones", "Comentarios" y "Otras anotaciones" puede complementar aquellas respuestas para las cuales estime pertinente aportar datos adicionales.</t>
  </si>
  <si>
    <t>Documentación de las medida aplicadas</t>
  </si>
  <si>
    <t>Políticas oficializadas y documentación de su aplicación</t>
  </si>
  <si>
    <t>Documento en el que se formaliza el plan de continuidad de servicios</t>
  </si>
  <si>
    <t>Documentación de las comunicaciones efectuadas</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</si>
  <si>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</si>
  <si>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</si>
  <si>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</si>
  <si>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</si>
  <si>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</si>
  <si>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</si>
  <si>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</si>
  <si>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</si>
  <si>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</si>
  <si>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</si>
  <si>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</si>
  <si>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</si>
  <si>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</si>
  <si>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</si>
  <si>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</si>
  <si>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</si>
  <si>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</si>
  <si>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</si>
  <si>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</si>
  <si>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</si>
  <si>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</si>
  <si>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</si>
  <si>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</si>
  <si>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</si>
  <si>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</si>
  <si>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</si>
  <si>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</si>
  <si>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</si>
  <si>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</si>
  <si>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</si>
  <si>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</si>
  <si>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</si>
  <si>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</si>
  <si>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</si>
  <si>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</si>
  <si>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</si>
  <si>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</si>
  <si>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</si>
  <si>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</si>
  <si>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</si>
  <si>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</si>
  <si>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</si>
  <si>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</si>
  <si>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</si>
  <si>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</si>
  <si>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</si>
  <si>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</si>
  <si>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</si>
  <si>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</si>
  <si>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</si>
  <si>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</si>
  <si>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</si>
  <si>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</si>
  <si>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</si>
  <si>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</si>
  <si>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</si>
  <si>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</si>
  <si>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</si>
  <si>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¿Se han definido e implementado procedimientos para otorgar, limitar y revocar el acceso físico al centro de cómputo y a otras instalaciones que mantienen equipos e información sensibles?</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</si>
  <si>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</si>
  <si>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</si>
  <si>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 página de Internet de la institución contiene formularios y vínculos para realizar algún trámite en línea o para iniciarlo en el sitio y facilitar su posterior conclusión en las oficinas de la entidad?</t>
  </si>
  <si>
    <t>¿La institución ha implementado mecanismos que le posibiliten la aceptación de documentos digitales mediante el uso de firma digital para la aceptación de trámites de los usuarios?</t>
  </si>
  <si>
    <t>¿Se cumplen los plazos máximos establecidos para el trámite de los asuntos o la prestación de servicios, al menos en el 95% de los casos?</t>
  </si>
  <si>
    <t>3.16</t>
  </si>
  <si>
    <t>¿Existe vinculación entre el plan anual operativo y el presupuesto institucional en todas las fases del proceso plan-presupuesto?</t>
  </si>
  <si>
    <t>SERVICIO AL USUARIO</t>
  </si>
  <si>
    <t>¿Existen en la institución funcionarios formalmente designados para que, como parte de sus labores, asesoren y apoyen al jerarca en la toma de decisiones estratégicas en relación con el uso y el mantenimiento de tecnologías de información?</t>
  </si>
  <si>
    <t>¿La institución ha oficializado una metodología para formular sus planes plurianuales y anuales?</t>
  </si>
  <si>
    <t>Planificación</t>
  </si>
  <si>
    <t>Control Interno</t>
  </si>
  <si>
    <t>Presupuesto</t>
  </si>
  <si>
    <t>Documentación de la metodología debidamente oficializada; debe constar la aprobación por la autoridad institucional pertinente.</t>
  </si>
  <si>
    <t>Puntaje global del IGI</t>
  </si>
  <si>
    <t>CONTROL INTERNO</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</si>
  <si>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</si>
  <si>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La pregunta refiere la información básica que debe incluirse en la evaluación.</t>
  </si>
  <si>
    <t>Normativa interna para el uso de firma digital y su aplicación en gestiones de los usuarios.</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</si>
  <si>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a vacaciones sólo alcance para el disfrute de vaciones colectivas, lo indicado por la pregunta deberá al menos verificarse para los puestos riesgosos desde el punto de vista de control.</t>
  </si>
  <si>
    <r>
      <t xml:space="preserve">¿La institución cuenta con un plan </t>
    </r>
    <r>
      <rPr>
        <u/>
        <sz val="10"/>
        <rFont val="Calibri"/>
        <family val="2"/>
      </rPr>
      <t>plurianual</t>
    </r>
    <r>
      <rPr>
        <sz val="10"/>
        <rFont val="Calibri"/>
        <family val="2"/>
      </rPr>
      <t xml:space="preserve"> vigente y actualizado?</t>
    </r>
  </si>
  <si>
    <r>
      <t xml:space="preserve">Los cinco componentes son el </t>
    </r>
    <r>
      <rPr>
        <b/>
        <sz val="10"/>
        <rFont val="Calibri"/>
        <family val="2"/>
      </rPr>
      <t>marco orientador</t>
    </r>
    <r>
      <rPr>
        <sz val="10"/>
        <rFont val="Calibri"/>
        <family val="2"/>
      </rPr>
      <t xml:space="preserve"> (objetivos y política de la valoración del riesgo, normativa interna que regule el SEVRI, estructura del riesgo y parámetros de aceptabilidad), el </t>
    </r>
    <r>
      <rPr>
        <b/>
        <sz val="10"/>
        <rFont val="Calibri"/>
        <family val="2"/>
      </rPr>
      <t>ambiente de apoyo</t>
    </r>
    <r>
      <rPr>
        <sz val="10"/>
        <rFont val="Calibri"/>
        <family val="2"/>
      </rPr>
      <t xml:space="preserve"> (forma como la administración apoyará la operación del SEVRI, y como se promoverá una cultura favorable para tal efecto), los </t>
    </r>
    <r>
      <rPr>
        <b/>
        <sz val="10"/>
        <rFont val="Calibri"/>
        <family val="2"/>
      </rPr>
      <t>recursos</t>
    </r>
    <r>
      <rPr>
        <sz val="10"/>
        <rFont val="Calibri"/>
        <family val="2"/>
      </rPr>
      <t xml:space="preserve"> (financieros, humanos, materiales y otros que se asignen para la valoración del riesgo), los </t>
    </r>
    <r>
      <rPr>
        <b/>
        <sz val="10"/>
        <rFont val="Calibri"/>
        <family val="2"/>
      </rPr>
      <t>sujetos interesados</t>
    </r>
    <r>
      <rPr>
        <sz val="10"/>
        <rFont val="Calibri"/>
        <family val="2"/>
      </rPr>
      <t xml:space="preserve"> (metodología que se utilizará para que los sujetos interesados participen de forma directa en el establecimiento, funcionamiento, evaluación y perfeccionamiento del SEVRI) y la </t>
    </r>
    <r>
      <rPr>
        <b/>
        <sz val="10"/>
        <rFont val="Calibri"/>
        <family val="2"/>
      </rPr>
      <t>herramienta de apoyo</t>
    </r>
    <r>
      <rPr>
        <sz val="10"/>
        <rFont val="Calibri"/>
        <family val="2"/>
      </rPr>
      <t xml:space="preserve"> (herramientas para la recopilación y administración de la información).</t>
    </r>
  </si>
  <si>
    <t>1.16</t>
  </si>
  <si>
    <t>PRESENTACIÓN E INSTRUCCIONES</t>
  </si>
  <si>
    <t>Versión actual</t>
  </si>
  <si>
    <t>Herramientas</t>
  </si>
  <si>
    <t>Con el propósito de recopilar la información necesaria, se suministran dos herramientas a las instituciones, a saber:</t>
  </si>
  <si>
    <t>El presente cuestionario en Microsoft Excel.</t>
  </si>
  <si>
    <t>Una plantilla de certificación en Microsoft Word para comunicar los resultados de la aplicación del cuestionario.</t>
  </si>
  <si>
    <t>A continuación se explica la mecánica del procedimiento para utilizar las herramientas y para comunicar a la Contraloría General de la República la información requerida.</t>
  </si>
  <si>
    <t>Estructura del cuestionario</t>
  </si>
  <si>
    <t>Instrucciones para responder el cuestionario</t>
  </si>
  <si>
    <t xml:space="preserve">Si considera que alguna pregunta no es aplicable a la institución, pero la opción "No aplica" no está disponible, puede solicitar que se active para el caso específico. Tenga presente lo siguiente: </t>
  </si>
  <si>
    <t>-</t>
  </si>
  <si>
    <t>La solicitud debe dirigirse a la Secretaría Técnica usando el correo electrónico secretaria.tecnica@cgr.go.cr; por motivos de control, estas solicitudes no se atenderán por teléfono.</t>
  </si>
  <si>
    <t>Aporte documentación que demuestre sin lugar a dudas que, en efecto, la institución está excluida formalmente del cumplimiento del ítem en cuestión.</t>
  </si>
  <si>
    <t>Si el incumplimiento del ítem obedece a una decisión administrativa, no se activará la respuesta "No aplica", aunque esa decisión administrativa está amparada en un permiso normativo para asumirla.</t>
  </si>
  <si>
    <t>Digite el nombre de la institución en el espacio previsto para tal fin.</t>
  </si>
  <si>
    <t>Las preguntas de las secciones 1 a 8 deben contestarse con "Sí" o "No", y en algunos casos con "No aplica".</t>
  </si>
  <si>
    <t>Resultados a obtener</t>
  </si>
  <si>
    <r>
      <t xml:space="preserve">Para los ítems que se respondan con "Sí", se despegará </t>
    </r>
    <r>
      <rPr>
        <u/>
        <sz val="10"/>
        <rFont val="Calibri"/>
        <family val="2"/>
      </rPr>
      <t>un ejemplo</t>
    </r>
    <r>
      <rPr>
        <sz val="1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t>
    </r>
  </si>
  <si>
    <t>Tenga en cuenta lo siguiente:</t>
  </si>
  <si>
    <r>
      <rPr>
        <u/>
        <sz val="10"/>
        <rFont val="Calibri"/>
        <family val="2"/>
        <scheme val="minor"/>
      </rPr>
      <t>El expediente no debe enviarse a la Contraloría General</t>
    </r>
    <r>
      <rPr>
        <sz val="10"/>
        <rFont val="Calibri"/>
        <family val="2"/>
        <scheme val="minor"/>
      </rPr>
      <t xml:space="preserve">, pero debe estar disponible y apropiadamente ordenado e indexado para su eventual revisión en un proceso de verificación que se aplicará con posterioridad a la fecha límite para el suministro de los datos, en el cual la institución podría ser contemplada. </t>
    </r>
  </si>
  <si>
    <t>Si al momento de efectuar la revisión se determina que la institución no cuenta con el expediente, se considerarán inválidas todas las respuestas ante la carencia de documentación de sustento.</t>
  </si>
  <si>
    <t>Si una respuesta afirmativa no cuenta con respaldo en el expediente, se asumirá que la institución no cumple con lo preguntado, y en las verificaciones que lleguen a efectuarse, se computará la respuesta como negativa.</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</si>
  <si>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sz val="10"/>
        <rFont val="Calibri"/>
        <family val="2"/>
      </rPr>
      <t>esos puntajes son los que deben comunicarse a la Contraloría General en la certificación que emita la institución, utilizando la plantilla a que se refiere el punto siguiente</t>
    </r>
    <r>
      <rPr>
        <sz val="10"/>
        <rFont val="Calibri"/>
        <family val="2"/>
      </rPr>
      <t>.</t>
    </r>
  </si>
  <si>
    <t>Sobre la certificación</t>
  </si>
  <si>
    <t>La segunda herramienta que se suministra es la plantilla en Microsoft Word para preparar la certificación que debe enviarse ala CGR junto con el cuestionario lleno. Tenga presente lo siguiente:</t>
  </si>
  <si>
    <t>La plantilla constituye un oficio básico con la información mínima que, junto con el cuestionario lleno, las instituciones deben enviar a la Contraloría General de la República.</t>
  </si>
  <si>
    <t>La plantilla puede ser modificada según la institución lo considere necesario, siempre y cuando se contemplen los datos básicos requeridos.</t>
  </si>
  <si>
    <t>Para preparar la certificación de los resultados obtenidos deben considerarse los valores que aparecerán en la hoja "Resultados" del cuestionario cuando éste haya sido completado.</t>
  </si>
  <si>
    <t>La certificación debe ser firmada por el jerarca o por el funcionario designado por el jerarca con ese propósito. La firma puede ser física o digital.</t>
  </si>
  <si>
    <t>Consultas durante el proceso</t>
  </si>
  <si>
    <t>Remisión de datos a la CGR</t>
  </si>
  <si>
    <t>El presente es el cuestionario general que se solicita completar a todas las instituciones, incluyendo al Ministerio de Hacienda. Los demás ministerios del Sector Central, deben utilizar el cuestionario específico para ese grupo de entidades, que excluye la sección relativa a la Gestión financiero-contable, pues ésta no les resulta aplicable debido a las regulatorias vigentes para ellos. Los factores que contempla este cuestionario son los siguientes:</t>
  </si>
  <si>
    <t>Documentación que demuestre la congruencia del presupuesto con los supuestos de la programación financiera plurianual. Puede ser un análisis de las relaciones existentes.</t>
  </si>
  <si>
    <t>Plan contable que permita identificar los puntos señalados; debe constar el acto de aprobación por la autoridad institucional competente, mediante el acuerdo, resolución o disposición atinente. Si el plan ha sido adoptado en atención a lo dispuesto por una autoridad competente para requerir su aplicación, debe constar el acuerdo en que el jerarca ordena acatar esa disposición externa e instruye  la aplicación del plan contable.</t>
  </si>
  <si>
    <t>Control interno</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</si>
  <si>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</si>
  <si>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</si>
  <si>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t>
  </si>
  <si>
    <t>CONTRATACIÓN ADMINISTRATIVA
(Las preguntas de esta sección no aplican a las entidades que realizan sus contrataciones por medio de la proveeduría de una institución de mayor nivel.)</t>
  </si>
  <si>
    <t>GESTIÓN FINANCIERO-CONTABLE
(Si la entidad no prepara estados financieros de forma directa, puede responder NO APLICA a las preguntas de esta sección.)</t>
  </si>
  <si>
    <t>TECNOLOGÍAS DE LAS INFORMACIÓN
(Las instituciones de menor tamaño  podrían contestar "NO APLICA" a las preguntas de esta sección. Las demás deben contestar "SI" o "NO". Son de menor tamaño las entidades que tienen presupuestos iguales o inferiores a 600.000 unidades de desarrollo y menos de 30 funcionarios, incluyendo al jerarca y los titulares subordinados.)</t>
  </si>
  <si>
    <t>Servicio al usuario individual e institucional</t>
  </si>
  <si>
    <t>La pregunta se refiere a la importancia de que las instituciones simplifiquen las gestiones que le presenten sus usuarios, sean éstos personas físicas o jurídicas, públicos o privados, e inquiere sobre los esfuerzos  realizados con ese propósito y sobre el seguimiento que se les ha dado a esos esfuerzos. Considere como parámetro las regulaciones de la ley N.° 8220.</t>
  </si>
  <si>
    <t>Servicio al usuario</t>
  </si>
  <si>
    <t>Como buena práctica, es recomendable que la institución prevea la cantidad aproximada de funcionarios que dejarán la entidad en un número de períodos determinado, y emprenda medidas para asegurar que serán remplazados por otros individuos con los conocimientos y las habilidades necesarios, de manera que no se afecte la capacidad institucional para conducir su gestión. Con ese propósito, corresponde elaborar un plan de sucesión debidamente fundamentado, que incluya medidas tales como la preparación de los funcionarios actuales de menor rango para que adquieran las capacidades pertinentes, la definición de las políticas de concurso y contratación que deben observarse y aplicarse tanto a funcionarios internos como a eventuales oferentes externos, el mantenimiento de un registro de quienes hayan demostrado su elegibilidad, y otras que procedan.</t>
  </si>
  <si>
    <t>¿Existe vinculación entre el modelo de evaluación del desempeño de los funcionarios y las metas y objetivos planteados en la planificación de la institución?</t>
  </si>
  <si>
    <t>El resultado de las evaluaciones del desempeño de los colaboradores(as) institucionales, asignado por la jefatura respectiva, debe relacionarse con la planificación institucional, sea ésta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</si>
  <si>
    <t>¿La institución realizó una autoevaluación del sistema de control interno durante el año a que se refiere el IGI?</t>
  </si>
  <si>
    <t>¿Se realiza, como parte de la evaluación presupuestaria, una valoración o un análisis individualizado de gasto al menos para los servicios que hayan sido identificados formalmente como más relevantes por la máxima jerarquía?</t>
  </si>
  <si>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</si>
  <si>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t>INDICE DE GESTIÓN INSTITUCIONAL DEL SECTOR PÚBLICO 2017 - Cuestionario General</t>
  </si>
  <si>
    <t>(IGI - 2017)</t>
  </si>
  <si>
    <t>Índice de Gestión Institucional del Sector Público 2017 - Cuestionario general</t>
  </si>
  <si>
    <t>RESULTADOS GENERALES DEL IGI 2017</t>
  </si>
  <si>
    <r>
      <t xml:space="preserve">IGI
</t>
    </r>
    <r>
      <rPr>
        <b/>
        <sz val="10"/>
        <rFont val="Calibri"/>
        <family val="2"/>
        <scheme val="minor"/>
      </rPr>
      <t>(para reportar a CGR en constancia)</t>
    </r>
  </si>
  <si>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0"/>
        <color rgb="FFFF0000"/>
        <rFont val="Calibri"/>
        <family val="2"/>
        <scheme val="minor"/>
      </rPr>
      <t>(LA RESPUESTA AFIRMATIVA REQUIERE QUE SE CUMPLAN AMBOS PUNTOS.)</t>
    </r>
  </si>
  <si>
    <r>
      <t xml:space="preserve">¿La institución aplica mecanismos para considerar opiniones de los ciudadanos y los funcionarios como insumo para la formulación de los siguientes instrumentos de gestión?:
a. El plan anual institucional
b. El presupuesto institucional
</t>
    </r>
    <r>
      <rPr>
        <sz val="10"/>
        <color rgb="FFFF0000"/>
        <rFont val="Calibri"/>
        <family val="2"/>
        <scheme val="minor"/>
      </rPr>
      <t>(LA RESPUESTA AFIRMATIVA REQUIERE QUE SE CUMPLAN AMBOS PUNTOS.)</t>
    </r>
  </si>
  <si>
    <r>
      <t xml:space="preserve">¿El plan </t>
    </r>
    <r>
      <rPr>
        <u/>
        <sz val="10"/>
        <rFont val="Calibri"/>
        <family val="2"/>
      </rPr>
      <t>plurianual</t>
    </r>
    <r>
      <rPr>
        <sz val="10"/>
        <rFont val="Calibri"/>
        <family val="2"/>
      </rPr>
      <t xml:space="preserve"> institucional considera los siguientes tipos de indicadores de desempeño?:
a. De gestión (tales como eficiencia, eficacia y economía)
b. De resultados (tales como efecto e impacto)
</t>
    </r>
    <r>
      <rPr>
        <sz val="10"/>
        <color rgb="FFFF0000"/>
        <rFont val="Calibri"/>
        <family val="2"/>
      </rPr>
      <t>(LA RESPUESTA AFIRMATIVA REQUIERE QUE SE CUMPLAN AMBOS PUNTOS.)</t>
    </r>
  </si>
  <si>
    <r>
      <t xml:space="preserve">¿El plan </t>
    </r>
    <r>
      <rPr>
        <u/>
        <sz val="10"/>
        <rFont val="Calibri"/>
        <family val="2"/>
      </rPr>
      <t>anual</t>
    </r>
    <r>
      <rPr>
        <sz val="10"/>
        <rFont val="Calibri"/>
        <family val="2"/>
      </rPr>
      <t xml:space="preserve"> institucional considera los siguientes tipos de indicadores de desempeño?
a. De gestión (tales como eficiencia, eficacia y economía)
b. Vinculación con el plan plurianual
</t>
    </r>
    <r>
      <rPr>
        <sz val="10"/>
        <color rgb="FFFF0000"/>
        <rFont val="Calibri"/>
        <family val="2"/>
      </rPr>
      <t>(LA RESPUESTA AFIRMATIVA REQUIERE QUE SE CUMPLAN AMBOS PUNTOS.)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</si>
  <si>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0"/>
        <color rgb="FFFF0000"/>
        <rFont val="Calibri"/>
        <family val="2"/>
        <scheme val="minor"/>
      </rPr>
      <t>(LA RESPUESTA AFIRMATIVA REQUIERE QUE SE CUMPLAN LOS TRES PUNTOS.)</t>
    </r>
  </si>
  <si>
    <r>
      <t xml:space="preserve">¿La institución ha ejecutado y evaluado los resultados de la estrategia de fortalecimiento de la ética?
</t>
    </r>
    <r>
      <rPr>
        <sz val="10"/>
        <color rgb="FFFF0000"/>
        <rFont val="Calibri"/>
        <family val="2"/>
        <scheme val="minor"/>
      </rPr>
      <t>(LA RESPUESTA AFIRMATIVA REQUIERE QUE SE CUMPLA CON LA EJECUCIÓN Y LA EVALUACIÓN.)</t>
    </r>
  </si>
  <si>
    <r>
      <t xml:space="preserve">¿En la evaluación anual de la gestión institucional se consideran el cumplimiento de metas y los resultados de los indicadores incorporados en el plan anual operativo?
</t>
    </r>
    <r>
      <rPr>
        <sz val="10"/>
        <color rgb="FFFF0000"/>
        <rFont val="Calibri"/>
        <family val="2"/>
        <scheme val="minor"/>
      </rPr>
      <t>(LA RESPUESTA AFIRMATIVA REQUIERE QUE SE CONSIDEREN TANTO EL CUMPLIMIENTO DE LAS METAS COMO LOS RESULTADOS DE LOS INDICADORES.)</t>
    </r>
  </si>
  <si>
    <r>
      <t xml:space="preserve">¿Se elabora y ejecuta un plan de mejora a partir de la evaluación anual de la gestión institucional?
</t>
    </r>
    <r>
      <rPr>
        <sz val="10"/>
        <color rgb="FFFF0000"/>
        <rFont val="Calibri"/>
        <family val="2"/>
        <scheme val="minor"/>
      </rPr>
      <t>(LA RESPUESTA AFIRMATIVA REQUIERE TANTO LA ELABORACIÓN COMO LA EJECUCIÓN DEL PLAN.)</t>
    </r>
  </si>
  <si>
    <r>
      <t xml:space="preserve">¿Se publican en la página de Internet de la institución o por otros medios:
a. Los planes anual y plurianual de la institución?
b. Los resultados de la evaluación institucional?
</t>
    </r>
    <r>
      <rPr>
        <sz val="10"/>
        <color rgb="FFFF0000"/>
        <rFont val="Calibri"/>
        <family val="2"/>
        <scheme val="minor"/>
      </rPr>
      <t>(LA RESPUESTA AFIRMATIVA REQUIERE QUE SE CUMPLAN AMBOS PUNTOS.)</t>
    </r>
  </si>
  <si>
    <r>
      <t xml:space="preserve">¿La información institucional está sistematizada de manera que integre los procesos de planificación, presupuesto y evaluación?
</t>
    </r>
    <r>
      <rPr>
        <sz val="10"/>
        <color rgb="FFFF0000"/>
        <rFont val="Calibri"/>
        <family val="2"/>
        <scheme val="minor"/>
      </rPr>
      <t>(LA RESPUESTA AFIRMATIVA REQUIERE QUE SE CONSIDEREN LOS TRES PROCESOS.)</t>
    </r>
  </si>
  <si>
    <r>
      <t xml:space="preserve">¿Se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
</t>
    </r>
    <r>
      <rPr>
        <sz val="10"/>
        <color rgb="FFFF0000"/>
        <rFont val="Calibri"/>
        <family val="2"/>
        <scheme val="minor"/>
      </rPr>
      <t>(LA RESPUESTA AFIRMATIVA REQUIERE QUE EL PLAN CONTABLE CONTENGA TODOS LOS PUNTOS.)</t>
    </r>
  </si>
  <si>
    <t>¿Se dispone de libros contables electrónicos o físicos para el registro y control de las operaciones o transacciones financieras, actualizados a más tardar en el mes posterior a la obtención de los datos correspondientes?</t>
  </si>
  <si>
    <r>
      <t>¿Los estados financieros anuales fueron aprobados por la máxima autoridad institucional dentro del periodo que establece la legislación aplicable?</t>
    </r>
    <r>
      <rPr>
        <sz val="10"/>
        <color rgb="FFFF0000"/>
        <rFont val="Calibri"/>
        <family val="2"/>
        <scheme val="minor"/>
      </rPr>
      <t xml:space="preserve"> (Si no existe una legislación al respecto, considere la regulación interna que disponga una fecha para ello. Si no existe dicha legislación ni se cuenta con una regulación interna, la respuesta debe ser negativa.)</t>
    </r>
  </si>
  <si>
    <r>
      <t xml:space="preserve">¿Los estados financieros son dictaminados anualmente por un auditor externo o firma de auditores independientes dentro del período que establece la legislación aplicable? </t>
    </r>
    <r>
      <rPr>
        <sz val="10"/>
        <color rgb="FFFF0000"/>
        <rFont val="Calibri"/>
        <family val="2"/>
        <scheme val="minor"/>
      </rPr>
      <t>(Si no existe una legislación al respecto, considere la regulación interna que disponga una fecha para ello. Si no existe dicha legislación ni se cuenta con una regulación interna, la respuesta debe ser negativa.)</t>
    </r>
  </si>
  <si>
    <r>
      <t xml:space="preserve">¿La institución tiene los cinco componentes del SEVRI debidamente establecidos y en operación? </t>
    </r>
    <r>
      <rPr>
        <sz val="10"/>
        <color rgb="FFFF0000"/>
        <rFont val="Calibri"/>
        <family val="2"/>
        <scheme val="minor"/>
      </rPr>
      <t>(Sólo pueden contestar "NO APLICA" las instituciones de menor tamaño, que son las que tienen presupuestos iguales o inferiores a 600.000 unidades de desarrollo y menos de 30 funcionarios, incluyendo al jerarca y los titulares subordinados.)</t>
    </r>
  </si>
  <si>
    <r>
      <t xml:space="preserve">¿La entidad ha emitido y divulgado normativa institucional sobre el traslado de recursos a sujetos privados o a fideicomisos, según corresponda? </t>
    </r>
    <r>
      <rPr>
        <sz val="10"/>
        <color rgb="FFFF0000"/>
        <rFont val="Calibri"/>
        <family val="2"/>
        <scheme val="minor"/>
      </rPr>
      <t>(Sólo puede contestar "NO APLICA" si la institución no realiza traslados de recursos según lo indicado.)</t>
    </r>
  </si>
  <si>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0"/>
        <color rgb="FFFF0000"/>
        <rFont val="Calibri"/>
        <family val="2"/>
        <scheme val="minor"/>
      </rPr>
      <t>(Sólo puede contestar "NO APLICA" si la institución no ha sido objeto de fiscalizaciones formales de la Contraloría General de la República en los últimos 5 años.)</t>
    </r>
  </si>
  <si>
    <r>
      <t xml:space="preserve">¿Se formuló  e implementó un plan de mejoras con base en los resultados de la autoevaluación del sistema de control interno ejecutada?
</t>
    </r>
    <r>
      <rPr>
        <sz val="10"/>
        <color rgb="FFFF0000"/>
        <rFont val="Calibri"/>
        <family val="2"/>
        <scheme val="minor"/>
      </rPr>
      <t>(LA RESPUESTA AFIRMATIVA REQUIERE QUE EL PLAN SE HAYA FORMULADO E IMPLEMENTADO.)</t>
    </r>
  </si>
  <si>
    <r>
      <t xml:space="preserve">¿Cuenta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t>
    </r>
    <r>
      <rPr>
        <sz val="10"/>
        <color rgb="FFFF0000"/>
        <rFont val="Calibri"/>
        <family val="2"/>
        <scheme val="minor"/>
      </rPr>
      <t>(Sólo podrá seleccionar la opción NO APLICA cuando no tenga sentencias.)</t>
    </r>
  </si>
  <si>
    <r>
      <t>¿La institución publica en su página de Internet o por otros medios, para conocimiento general, los informes de la auditoría interna, a más tardar en el mes posterior a su conocimiento por el destinatario?</t>
    </r>
    <r>
      <rPr>
        <sz val="10"/>
        <color rgb="FFFF0000"/>
        <rFont val="Calibri"/>
        <family val="2"/>
        <scheme val="minor"/>
      </rPr>
      <t xml:space="preserve">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t>
    </r>
  </si>
  <si>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0"/>
        <color rgb="FFFF0000"/>
        <rFont val="Calibri"/>
        <family val="2"/>
        <scheme val="minor"/>
      </rPr>
      <t>(LA RESPUESTA AFIRMATIVA REQUIERE QUE LA NORMATIVA INTERNA CONTEMPLE LAS CUATRO ETAPAS.)</t>
    </r>
  </si>
  <si>
    <r>
      <t xml:space="preserve">¿Se prepara un plan o programa anual de adquisiciones que contenga la información mínima requerida? </t>
    </r>
    <r>
      <rPr>
        <sz val="10"/>
        <color rgb="FFFF0000"/>
        <rFont val="Calibri"/>
        <family val="2"/>
        <scheme val="minor"/>
      </rPr>
      <t>(Si la institución está cubierta por el Reglamento a la Ley de Contratación Administrativa, responda con base en los requerimientos de ese Reglamento; si no lo está, considere como referencia mínima los requerimientos de ese Reglamento?)</t>
    </r>
  </si>
  <si>
    <r>
      <t>¿La institución incorpora en sus metodologías de evaluación de ofertas, una definición de los límites máximos y minimos de los precios aceptables para los bienes y servicios que adquirirá?</t>
    </r>
    <r>
      <rPr>
        <sz val="10"/>
        <color rgb="FFFF0000"/>
        <rFont val="Calibri"/>
        <family val="2"/>
        <scheme val="minor"/>
      </rPr>
      <t xml:space="preserve"> (Si la institución está sujeta al Reglamento de Contratación Administrativa, considere como referencia el artículo 30 de ese reglamento.)</t>
    </r>
  </si>
  <si>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0"/>
        <color rgb="FFFF0000"/>
        <rFont val="Calibri"/>
        <family val="2"/>
        <scheme val="minor"/>
      </rPr>
      <t>(LA RESPUESTA AFIRMATIVA REQUIERE QUE LA EVALUACIÓN CONTEMPLE TODOS LOS PUNTOS SEÑALADOS EN LA PREGUNTA, COMO MÍNIMO.)</t>
    </r>
  </si>
  <si>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0"/>
        <color rgb="FFFF0000"/>
        <rFont val="Calibri"/>
        <family val="2"/>
        <scheme val="minor"/>
      </rPr>
      <t>(LA RESPUESTA AFIRMATIVA REQUIERE QUE EL PLAN CONTEMPLE LOS TRES PUNTOS, COMO MÍNIMO.)</t>
    </r>
  </si>
  <si>
    <r>
      <t xml:space="preserve">¿La institución cuenta con un modelo de arquitectura de la información que:
a. Sea conocido y utilizado por el nivel gerencial de la institución?
b. Caracterice los datos de la institución, aunque sea a nivel general?
</t>
    </r>
    <r>
      <rPr>
        <sz val="10"/>
        <color rgb="FFFF0000"/>
        <rFont val="Calibri"/>
        <family val="2"/>
        <scheme val="minor"/>
      </rPr>
      <t>(LA RESPUESTA AFIRMATIVA REQUIERE QUE SE CUMPLAN AMBOS PUNTOS.)</t>
    </r>
  </si>
  <si>
    <t>¿La institución cuenta con un modelo de plataforma tecnológica que defina los estándares, las regulaciones y las políticas para la adquisición, operación y la administración de la capacidad tanto de hardware como de software de plataforma?</t>
  </si>
  <si>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0"/>
        <color rgb="FFFF0000"/>
        <rFont val="Calibri"/>
        <family val="2"/>
        <scheme val="minor"/>
      </rPr>
      <t>(LA RESPUESTA AFIRMATIVA REQUIERE QUE SE CUMPLAN AMBOS PUNTOS.)</t>
    </r>
  </si>
  <si>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0"/>
        <color rgb="FFFF0000"/>
        <rFont val="Calibri"/>
        <family val="2"/>
        <scheme val="minor"/>
      </rPr>
      <t>(LA RESPUESTA AFIRMATIVA REQUIERE QUE SE IDENTIFIQUEN LOS TRES ASUNTOS, COMO MÍNIMO.)</t>
    </r>
  </si>
  <si>
    <r>
      <t xml:space="preserve">¿La institución ha definido, oficializado y comunicado políticas y procedimientos de seguridad lógica?
</t>
    </r>
    <r>
      <rPr>
        <sz val="10"/>
        <color rgb="FFFF0000"/>
        <rFont val="Calibri"/>
        <family val="2"/>
        <scheme val="minor"/>
      </rPr>
      <t>(LA RESPUESTA AFIRMATIVA REQUIERE QUE SE CUMPLAN AMBOS TIPOS DE REGULACIÓN HAYAN SIDO DEFINIDOS, OFICIALIZADOS Y COMUNICADOS.)</t>
    </r>
  </si>
  <si>
    <r>
      <t xml:space="preserve">¿Las políticas de TI se comunican a todos los usuarios internos y externos relevantes?
</t>
    </r>
    <r>
      <rPr>
        <sz val="10"/>
        <color rgb="FFFF0000"/>
        <rFont val="Calibri"/>
        <family val="2"/>
        <scheme val="minor"/>
      </rPr>
      <t>(LA RESPUESTA AFIRMATIVA REQUIERE QUE SE CONSIDERE A LOS USUARIOS TANTO INTERNOS COMO EXTERNOS, SEGÚN CORRESPONDA.)</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</si>
  <si>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0"/>
        <color rgb="FFFF0000"/>
        <rFont val="Calibri"/>
        <family val="2"/>
        <scheme val="minor"/>
      </rPr>
      <t>(LA RESPUESTA AFIRMATIVA REQUIERE QUE SE CONSIDEREN LA DEFINICIÓN, LA IMPLEMENTACIÓN Y EL MONITOREO DE LOS TRES PUNTOS.)</t>
    </r>
  </si>
  <si>
    <r>
      <t xml:space="preserve">¿La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t>
    </r>
    <r>
      <rPr>
        <sz val="10"/>
        <color rgb="FFFF0000"/>
        <rFont val="Calibri"/>
        <family val="2"/>
        <scheme val="minor"/>
      </rPr>
      <t>(LA RESPUESTA AFIRMATIVA REQUIERE LA IDENTIFICACIÓN, LA DEFINICIÓN Y LA COMUNICACIÓN DE LOS MECANISMOS.)</t>
    </r>
  </si>
  <si>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0"/>
        <color rgb="FFFF0000"/>
        <rFont val="Calibri"/>
        <family val="2"/>
        <scheme val="minor"/>
      </rPr>
      <t>(LA RESPUESTA AFIRMATIVA REQUIERE QUE SE REALICEN LAS TRES ACTIVIDADES, COMO MÍNIMO.)</t>
    </r>
  </si>
  <si>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0"/>
        <color rgb="FFFF0000"/>
        <rFont val="Calibri"/>
        <family val="2"/>
        <scheme val="minor"/>
      </rPr>
      <t>(LA RESPUESTA AFIRMATIVA REQUIERE QUE LA POLÍTICA CONTEMPLE LOS CUATRO PUNTOS, COMO MÍNIMO.)</t>
    </r>
  </si>
  <si>
    <r>
      <t xml:space="preserve">¿La institución ha definido y divulgado los criterios de admisibilidad de las denuncias que se le presenten, incluyendo lo siguiente?:
a. Explicación de cómo plantear una denuncia
b. Requisitos
c. Información adicional
</t>
    </r>
    <r>
      <rPr>
        <sz val="10"/>
        <color rgb="FFFF0000"/>
        <rFont val="Calibri"/>
        <family val="2"/>
        <scheme val="minor"/>
      </rPr>
      <t>(LA RESPUESTA AFIRMATIVA REQUIERE QUE LOS CRITERIOS CONTEMPLEN LOS TRES PUNTOS, COMO MÍNIMO.)</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</si>
  <si>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0"/>
        <color rgb="FFFF0000"/>
        <rFont val="Calibri"/>
        <family val="2"/>
        <scheme val="minor"/>
      </rPr>
      <t>(LA RESPUESTA AFIRMATIVA REQUIERE QUE SE CONTEMPLEN LOS TRES PUNTOS, COMO MÍNIMO.)</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</si>
  <si>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0"/>
        <color rgb="FFFF0000"/>
        <rFont val="Calibri"/>
        <family val="2"/>
        <scheme val="minor"/>
      </rPr>
      <t>(LA RESPUESTA AFIRMATIVA REQUIERE QUE LAS REGULACIONES CONTEMPLEN LOS CINCO PUNTOS, COMO MÍNIMO.)</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</si>
  <si>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0"/>
        <color rgb="FFFF0000"/>
        <rFont val="Calibri"/>
        <family val="2"/>
        <scheme val="minor"/>
      </rPr>
      <t>(LA RESPUESTA AFIRMATIVA REQUIERE QUE EN LA PÁGINA SE MUESTREN TODOS LOS PUNTOS.)</t>
    </r>
  </si>
  <si>
    <r>
      <t>¿Se cuenta con políticas u otra normativa institucional, de conocimiento general, para el reclutamiento, la selección y promoción del personal?</t>
    </r>
    <r>
      <rPr>
        <sz val="10"/>
        <color rgb="FFFF0000"/>
        <rFont val="Calibri"/>
        <family val="2"/>
        <scheme val="minor"/>
      </rPr>
      <t xml:space="preserve"> (No aplica a las entidades sujetas al Servicio Civil.)</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</si>
  <si>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0"/>
        <color rgb="FFFF0000"/>
        <rFont val="Calibri"/>
        <family val="2"/>
        <scheme val="minor"/>
      </rPr>
      <t>(LA RESPUESTA AFIRMATIVA REQUIERE QUE EN LA PÁGINA SE MUESTREN TODOS LOS PUNTOS.)</t>
    </r>
  </si>
  <si>
    <t>Anote al inicio del cuestionario, en los espacios previstos, los datos correspondientes a quien completó el cuestionario y a quien lo aprobó, así como las fechas de conclusión del proceso de llenado y de la aprobación.</t>
  </si>
  <si>
    <t>Ética y prevención de la corrupción</t>
  </si>
  <si>
    <t>Puntaje PLANIFICACIÓN</t>
  </si>
  <si>
    <t>Puntaje FINANCIERO CONTABLE</t>
  </si>
  <si>
    <t>Puntaje CONTROL INTERNO INSTITUCIONAL</t>
  </si>
  <si>
    <t>Puntaje CONTRATACIÓN ADMINISTRATIVA</t>
  </si>
  <si>
    <t>Puntaje PRESUPUESTO</t>
  </si>
  <si>
    <t>Puntaje TECNOLOGÍAS DE LA INFORMACIÓN</t>
  </si>
  <si>
    <t>Puntaje SERVICIO AL USUARIO</t>
  </si>
  <si>
    <t>Puntaje RECURSOS HUMANOS</t>
  </si>
  <si>
    <t>PUNTAJE GLOBAL DEL IGI</t>
  </si>
  <si>
    <t>HOJA DE CÁLCULO DE PUNTAJES GENERALES Y POR CRITERIOS DE EVALUACIÓN</t>
  </si>
  <si>
    <t>¿La institución incorpora en el SIPP el proyecto de presupuesto para el año siguiente, a más tardar el 30 de setiembre?</t>
  </si>
  <si>
    <t>¿La institución incorpora en el SIPP el informe de ejecución del primer trimestre, dentro de los 15 días hábiles posteriores al 31 de marzo? (NO APLICA A FIDEICOMISOS)</t>
  </si>
  <si>
    <t>¿La institución incorpora en el SIPP el informe de ejecución del segundo trimestre (o del primer semestre, en el caso de los fideicomisos), dentro de los 15 días hábiles posteriores al 30 de junio?</t>
  </si>
  <si>
    <t>¿La institución incorpora en el SIPP el informe semestral con corte al 30 de junio, con los resultados de la evaluación presupuestaria referida a la gestión física, a más tardar el 31 de julio?</t>
  </si>
  <si>
    <t>¿La institución incorpora en el SIPP el informe de ejecución del tercer trimestre, dentro de los 15 días hábiles posteriores al 30 de setiembre? (NO APLICA A FIDEICOMISOS)</t>
  </si>
  <si>
    <t>¿La institución incorpora en el SIPP el informe de liquidación presupuestaria, a más tardar el 16 de febrero?</t>
  </si>
  <si>
    <t>¿La institución incorpora en el SIPP el informe semestral con corte  al 31 de diciembre, con los resultados de la evaluación presupuestaria referida a la gestión física, a más tardar el 16 de febrero?</t>
  </si>
  <si>
    <t>5.13</t>
  </si>
  <si>
    <t>5.14</t>
  </si>
  <si>
    <t>5.15</t>
  </si>
  <si>
    <t>5.16</t>
  </si>
  <si>
    <t>5.17</t>
  </si>
  <si>
    <t>5.18</t>
  </si>
  <si>
    <r>
      <t xml:space="preserve">¿La institución ha </t>
    </r>
    <r>
      <rPr>
        <sz val="10"/>
        <color rgb="FFFF0000"/>
        <rFont val="Calibri"/>
        <family val="2"/>
        <scheme val="minor"/>
      </rPr>
      <t xml:space="preserve">implementado, al menos en un 85%, </t>
    </r>
    <r>
      <rPr>
        <sz val="10"/>
        <rFont val="Calibri"/>
        <family val="2"/>
        <scheme val="minor"/>
      </rPr>
      <t>un marco técnico contable acorde con normas internacionales de contabilidad (NICSP o NIIF, según corresponda)?</t>
    </r>
  </si>
  <si>
    <t>Existen diferentes marcos aplicables según el tipo de institución. La adopción debe estar oficializada por el acuerdo del jerarca, en el que además ordene el inicio de las acciones para realizar el ajuste a la normativa o regulación pertinente. El porcentaje establecido se coordinó con el Contador Nacional.</t>
  </si>
  <si>
    <t>Informe de avance en la implementación de las normas respectivas, suscrito por una autoridad competente de la institución (contador, contralor, gerente de finanzas, etc.).</t>
  </si>
  <si>
    <t>EJEMPLO DE DOCUMENTO PROBATORIO</t>
  </si>
  <si>
    <t>Como parte de los términos de contratación de la auditoría externa de sus estados financieros, ¿la institución solicita de manera explícita la revisión y comunicación de los riesgos de fraude?</t>
  </si>
  <si>
    <t>Este es el octavo año que la Contraloría General de la República aplica un instrumento para medir los esfuerzos realizados por las instituciones para fortalecer determinados factores comunes de su gestión. El resultado será un Índice de la Gestión Institucional actualizado, correspondiente al año 2017 (IGI 2017), que será comparable con los calculados para los años 2014, 2015 y 2016.</t>
  </si>
  <si>
    <r>
      <t xml:space="preserve">Si surgiesen dudas en relación con algún ítem del cuestionario, puede plantear la consulta correspondiente en el correo </t>
    </r>
    <r>
      <rPr>
        <u/>
        <sz val="10"/>
        <color rgb="FF002060"/>
        <rFont val="Calibri"/>
        <family val="2"/>
        <scheme val="minor"/>
      </rPr>
      <t>secretaria.tecnica@cgr.go.cr</t>
    </r>
    <r>
      <rPr>
        <sz val="10"/>
        <rFont val="Calibri"/>
        <family val="2"/>
        <scheme val="minor"/>
      </rPr>
      <t xml:space="preserve">. Por motivos de control, </t>
    </r>
    <r>
      <rPr>
        <u/>
        <sz val="10"/>
        <rFont val="Calibri"/>
        <family val="2"/>
      </rPr>
      <t>no se atenderán consultas por teléfono.</t>
    </r>
  </si>
  <si>
    <r>
      <t xml:space="preserve">Remita los archivos de la certificación (tipo DOC o PDF) y el cuestionario (tipo XLS o XLSX) a la dirección electrónica </t>
    </r>
    <r>
      <rPr>
        <u/>
        <sz val="10"/>
        <color theme="3" tint="-0.499984740745262"/>
        <rFont val="Calibri"/>
        <family val="2"/>
        <scheme val="minor"/>
      </rPr>
      <t>contraloria.general@cgr.go.cr</t>
    </r>
    <r>
      <rPr>
        <sz val="10"/>
        <rFont val="Calibri"/>
        <family val="2"/>
        <scheme val="minor"/>
      </rPr>
      <t xml:space="preserve">, a más tardar el </t>
    </r>
    <r>
      <rPr>
        <b/>
        <sz val="10"/>
        <rFont val="Calibri"/>
        <family val="2"/>
      </rPr>
      <t>viernes 16 de febrero de 2018</t>
    </r>
    <r>
      <rPr>
        <sz val="10"/>
        <rFont val="Calibri"/>
        <family val="2"/>
      </rPr>
      <t xml:space="preserve">. Por favor, </t>
    </r>
    <r>
      <rPr>
        <u/>
        <sz val="10"/>
        <rFont val="Calibri"/>
        <family val="2"/>
      </rPr>
      <t>no remita copias impresas de la certificación ni del cuestionario</t>
    </r>
    <r>
      <rPr>
        <sz val="10"/>
        <rFont val="Calibri"/>
        <family val="2"/>
      </rPr>
      <t xml:space="preserve">; la remisión de los archivos solicitados se tendrá como comunicación oficial, y </t>
    </r>
    <r>
      <rPr>
        <u/>
        <sz val="10"/>
        <rFont val="Calibri"/>
        <family val="2"/>
      </rPr>
      <t>su comprobante de entrega será el mensaje de acuse de recibo que le enviaremos.</t>
    </r>
    <r>
      <rPr>
        <sz val="10"/>
        <rFont val="Calibri"/>
        <family val="2"/>
      </rPr>
      <t xml:space="preserve">  Si no cuenta con el acuse de recibo en los dos días siguientes a la remisión de la información, comuníquese con nosotros al teléfono 2501-8023.</t>
    </r>
  </si>
  <si>
    <t>Índice de Gestión Institucional del Sector Público 2017 - General</t>
  </si>
  <si>
    <t>CRITERIO</t>
  </si>
  <si>
    <t>F I N       D E L       C U E S T I O N A R I O</t>
  </si>
  <si>
    <t>Oficina Nacional de Semillas</t>
  </si>
  <si>
    <t>Preparado por: Licda. Laura Vindas Valverde</t>
  </si>
  <si>
    <t>Fecha:  Enero 2018</t>
  </si>
  <si>
    <t>Aprobado por: Ing. Walter Quirós Ortega</t>
  </si>
  <si>
    <t>Fecha: 14 de febrero 2018</t>
  </si>
  <si>
    <t>Sector Agropecuario</t>
  </si>
  <si>
    <t>Si se cuenta con el Plan Estrategico  plurianual que va del 2013 al 2021, sin emabrgo la actualización no se realizo en el 2017 y se reprogramó para 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</si>
</sst>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0_ ;_ * \-#,##0.0_ ;_ * &quot;-&quot;??_ ;_ @_ "/>
  </numFmts>
  <fonts count="44" x14ac:knownFonts="1">
    <font>
      <sz val="10"/>
      <name val="Arial"/>
    </font>
    <font>
      <sz val="10"/>
      <name val="Arial"/>
      <family val="2"/>
    </font>
    <font>
      <b/>
      <sz val="11"/>
      <name val="Arial"/>
      <family val="2"/>
    </font>
    <font>
      <sz val="10"/>
      <name val="Arial"/>
      <family val="2"/>
    </font>
    <font>
      <sz val="11"/>
      <color indexed="9"/>
      <name val="Calibri"/>
      <family val="2"/>
    </font>
    <font>
      <b/>
      <sz val="16"/>
      <name val="Arial"/>
      <family val="2"/>
    </font>
    <font>
      <sz val="10"/>
      <color indexed="8"/>
      <name val="Arial"/>
      <family val="2"/>
    </font>
    <font>
      <b/>
      <sz val="10"/>
      <color indexed="8"/>
      <name val="Arial"/>
      <family val="2"/>
    </font>
    <font>
      <b/>
      <sz val="10"/>
      <name val="Arial"/>
      <family val="2"/>
    </font>
    <font>
      <b/>
      <sz val="11"/>
      <color indexed="8"/>
      <name val="Calibri"/>
      <family val="2"/>
    </font>
    <font>
      <sz val="8"/>
      <name val="Arial"/>
      <family val="2"/>
    </font>
    <font>
      <sz val="10"/>
      <name val="Calibri"/>
      <family val="2"/>
    </font>
    <font>
      <b/>
      <sz val="10"/>
      <name val="Calibri"/>
      <family val="2"/>
    </font>
    <font>
      <u/>
      <sz val="10"/>
      <name val="Calibri"/>
      <family val="2"/>
    </font>
    <font>
      <b/>
      <sz val="11"/>
      <name val="Calibri"/>
      <family val="2"/>
      <scheme val="minor"/>
    </font>
    <font>
      <sz val="11"/>
      <name val="Calibri"/>
      <family val="2"/>
      <scheme val="minor"/>
    </font>
    <font>
      <sz val="10"/>
      <name val="Calibri"/>
      <family val="2"/>
      <scheme val="minor"/>
    </font>
    <font>
      <sz val="11"/>
      <color indexed="9"/>
      <name val="Calibri"/>
      <family val="2"/>
      <scheme val="minor"/>
    </font>
    <font>
      <b/>
      <sz val="16"/>
      <name val="Calibri"/>
      <family val="2"/>
      <scheme val="minor"/>
    </font>
    <font>
      <i/>
      <sz val="9"/>
      <name val="Calibri"/>
      <family val="2"/>
      <scheme val="minor"/>
    </font>
    <font>
      <sz val="10"/>
      <color indexed="8"/>
      <name val="Calibri"/>
      <family val="2"/>
      <scheme val="minor"/>
    </font>
    <font>
      <sz val="9"/>
      <color indexed="9"/>
      <name val="Calibri"/>
      <family val="2"/>
      <scheme val="minor"/>
    </font>
    <font>
      <sz val="10"/>
      <color indexed="9"/>
      <name val="Calibri"/>
      <family val="2"/>
      <scheme val="minor"/>
    </font>
    <font>
      <b/>
      <sz val="10"/>
      <color indexed="8"/>
      <name val="Calibri"/>
      <family val="2"/>
      <scheme val="minor"/>
    </font>
    <font>
      <b/>
      <sz val="10"/>
      <name val="Calibri"/>
      <family val="2"/>
      <scheme val="minor"/>
    </font>
    <font>
      <sz val="9"/>
      <name val="Calibri"/>
      <family val="2"/>
      <scheme val="minor"/>
    </font>
    <font>
      <sz val="11"/>
      <color indexed="8"/>
      <name val="Calibri"/>
      <family val="2"/>
      <scheme val="minor"/>
    </font>
    <font>
      <b/>
      <sz val="11"/>
      <color indexed="8"/>
      <name val="Calibri"/>
      <family val="2"/>
      <scheme val="minor"/>
    </font>
    <font>
      <sz val="12"/>
      <name val="Calibri"/>
      <family val="2"/>
      <scheme val="minor"/>
    </font>
    <font>
      <b/>
      <sz val="12"/>
      <name val="Calibri"/>
      <family val="2"/>
      <scheme val="minor"/>
    </font>
    <font>
      <b/>
      <i/>
      <sz val="10"/>
      <name val="Calibri"/>
      <family val="2"/>
      <scheme val="minor"/>
    </font>
    <font>
      <u/>
      <sz val="10"/>
      <name val="Calibri"/>
      <family val="2"/>
      <scheme val="minor"/>
    </font>
    <font>
      <i/>
      <sz val="11"/>
      <color theme="5" tint="-0.499984740745262"/>
      <name val="Calibri"/>
      <family val="2"/>
      <scheme val="minor"/>
    </font>
    <font>
      <sz val="10"/>
      <color theme="3" tint="-0.249977111117893"/>
      <name val="Calibri"/>
      <family val="2"/>
      <scheme val="minor"/>
    </font>
    <font>
      <u/>
      <sz val="10"/>
      <color rgb="FF002060"/>
      <name val="Calibri"/>
      <family val="2"/>
      <scheme val="minor"/>
    </font>
    <font>
      <b/>
      <i/>
      <sz val="11"/>
      <color theme="7" tint="-0.249977111117893"/>
      <name val="Calibri"/>
      <family val="2"/>
      <scheme val="minor"/>
    </font>
    <font>
      <sz val="10"/>
      <color theme="7" tint="-0.249977111117893"/>
      <name val="Calibri"/>
      <family val="2"/>
      <scheme val="minor"/>
    </font>
    <font>
      <b/>
      <sz val="10"/>
      <color theme="7" tint="-0.249977111117893"/>
      <name val="Calibri"/>
      <family val="2"/>
      <scheme val="minor"/>
    </font>
    <font>
      <b/>
      <i/>
      <sz val="12"/>
      <color theme="7" tint="-0.249977111117893"/>
      <name val="Calibri"/>
      <family val="2"/>
      <scheme val="minor"/>
    </font>
    <font>
      <b/>
      <sz val="18"/>
      <name val="Calibri"/>
      <family val="2"/>
      <scheme val="minor"/>
    </font>
    <font>
      <sz val="10"/>
      <color rgb="FFFF0000"/>
      <name val="Calibri"/>
      <family val="2"/>
      <scheme val="minor"/>
    </font>
    <font>
      <sz val="10"/>
      <color rgb="FFFF0000"/>
      <name val="Calibri"/>
      <family val="2"/>
    </font>
    <font>
      <sz val="9"/>
      <color rgb="FFFF0000"/>
      <name val="Calibri"/>
      <family val="2"/>
      <scheme val="minor"/>
    </font>
    <font>
      <u/>
      <sz val="10"/>
      <color theme="3" tint="-0.499984740745262"/>
      <name val="Calibri"/>
      <family val="2"/>
      <scheme val="minor"/>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cellStyleXfs>
  <cellXfs count="246">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Fill="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wrapText="1"/>
    </xf>
    <xf numFmtId="0" fontId="9" fillId="0" borderId="0" xfId="0" applyFont="1" applyAlignment="1">
      <alignment horizontal="center" vertical="center" wrapText="1"/>
    </xf>
    <xf numFmtId="0" fontId="7" fillId="3" borderId="0" xfId="0" applyFont="1" applyFill="1" applyAlignment="1">
      <alignment horizontal="right" vertical="center" wrapText="1"/>
    </xf>
    <xf numFmtId="0" fontId="7" fillId="3" borderId="0" xfId="0" applyFont="1" applyFill="1" applyAlignment="1">
      <alignment horizontal="center" vertical="center" wrapText="1"/>
    </xf>
    <xf numFmtId="0" fontId="2" fillId="3" borderId="0" xfId="0" applyFont="1" applyFill="1" applyBorder="1" applyAlignment="1">
      <alignment horizontal="center" vertical="center"/>
    </xf>
    <xf numFmtId="2" fontId="7" fillId="3" borderId="0" xfId="0" applyNumberFormat="1" applyFont="1" applyFill="1" applyAlignment="1">
      <alignment horizontal="center" vertical="center" wrapText="1"/>
    </xf>
    <xf numFmtId="0" fontId="8" fillId="3" borderId="0" xfId="0" applyFont="1" applyFill="1" applyAlignment="1">
      <alignment horizontal="right" vertical="center" wrapText="1"/>
    </xf>
    <xf numFmtId="2" fontId="8" fillId="3"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8" fillId="5" borderId="10" xfId="0" applyFont="1" applyFill="1" applyBorder="1" applyAlignment="1">
      <alignment horizontal="center" vertical="top" wrapText="1"/>
    </xf>
    <xf numFmtId="0" fontId="14" fillId="0" borderId="0" xfId="0" applyFont="1" applyAlignment="1">
      <alignment horizontal="center"/>
    </xf>
    <xf numFmtId="0" fontId="14" fillId="0" borderId="0" xfId="0" applyFont="1" applyBorder="1" applyAlignment="1">
      <alignment horizontal="center"/>
    </xf>
    <xf numFmtId="0" fontId="15" fillId="0" borderId="0" xfId="0" applyFont="1" applyBorder="1" applyAlignment="1">
      <alignment vertical="top" wrapText="1"/>
    </xf>
    <xf numFmtId="0" fontId="16"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15" fillId="0" borderId="0" xfId="0" applyFont="1" applyAlignment="1">
      <alignment vertical="top" wrapText="1"/>
    </xf>
    <xf numFmtId="0" fontId="16" fillId="0" borderId="0" xfId="0" applyFont="1" applyAlignment="1">
      <alignment horizontal="center" vertical="center" wrapText="1"/>
    </xf>
    <xf numFmtId="0" fontId="18" fillId="0" borderId="0" xfId="0" applyFont="1" applyBorder="1" applyAlignment="1">
      <alignment horizontal="left"/>
    </xf>
    <xf numFmtId="0" fontId="16" fillId="0" borderId="0" xfId="0" applyFont="1" applyBorder="1" applyAlignment="1">
      <alignment vertical="top" wrapText="1"/>
    </xf>
    <xf numFmtId="0" fontId="18" fillId="0" borderId="0" xfId="0" applyFont="1" applyAlignment="1"/>
    <xf numFmtId="0" fontId="19" fillId="0" borderId="0" xfId="0" applyFont="1"/>
    <xf numFmtId="0" fontId="16" fillId="0" borderId="0" xfId="0" applyFont="1" applyAlignment="1">
      <alignment vertical="top" wrapText="1"/>
    </xf>
    <xf numFmtId="0" fontId="20" fillId="0" borderId="0" xfId="0" applyFont="1" applyAlignment="1">
      <alignment horizontal="center" vertical="center" wrapText="1"/>
    </xf>
    <xf numFmtId="0" fontId="15"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20" fillId="0" borderId="0" xfId="0" applyFont="1" applyAlignment="1">
      <alignment vertical="center" wrapText="1"/>
    </xf>
    <xf numFmtId="0" fontId="21" fillId="0" borderId="0" xfId="0" applyFont="1" applyAlignment="1">
      <alignment vertical="center"/>
    </xf>
    <xf numFmtId="0" fontId="14" fillId="0" borderId="0" xfId="0" applyFont="1" applyFill="1" applyBorder="1" applyAlignment="1">
      <alignment horizontal="left" vertical="top"/>
    </xf>
    <xf numFmtId="0" fontId="15" fillId="0" borderId="0" xfId="0" applyFont="1"/>
    <xf numFmtId="0" fontId="22" fillId="0" borderId="0" xfId="0" applyFont="1" applyAlignment="1">
      <alignment vertical="center" wrapText="1"/>
    </xf>
    <xf numFmtId="0" fontId="15" fillId="0" borderId="0" xfId="0" applyFont="1" applyFill="1" applyAlignment="1">
      <alignment horizontal="center" vertical="top" wrapText="1"/>
    </xf>
    <xf numFmtId="0" fontId="16" fillId="0" borderId="0" xfId="0" applyFont="1" applyBorder="1" applyAlignment="1">
      <alignment vertical="center" wrapText="1"/>
    </xf>
    <xf numFmtId="0" fontId="14" fillId="0" borderId="0" xfId="0" applyFont="1" applyFill="1" applyBorder="1" applyAlignment="1">
      <alignment horizontal="center"/>
    </xf>
    <xf numFmtId="0" fontId="20" fillId="0" borderId="0" xfId="0" applyFont="1" applyBorder="1" applyAlignment="1">
      <alignment vertical="center" wrapText="1"/>
    </xf>
    <xf numFmtId="0" fontId="23" fillId="0" borderId="0" xfId="0" applyFont="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5" fillId="0" borderId="0" xfId="0" applyFont="1" applyFill="1" applyAlignment="1">
      <alignment vertical="center" wrapText="1"/>
    </xf>
    <xf numFmtId="0" fontId="23" fillId="0" borderId="0" xfId="0" applyFont="1" applyAlignment="1">
      <alignment horizontal="center" vertical="top" wrapText="1"/>
    </xf>
    <xf numFmtId="0" fontId="20"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vertical="top" wrapText="1"/>
    </xf>
    <xf numFmtId="0" fontId="24" fillId="0" borderId="0" xfId="0" applyFont="1" applyAlignment="1">
      <alignment vertical="top" wrapText="1"/>
    </xf>
    <xf numFmtId="0" fontId="20" fillId="0" borderId="0" xfId="0" applyFont="1" applyAlignment="1">
      <alignment horizontal="center" vertical="top" wrapText="1"/>
    </xf>
    <xf numFmtId="0" fontId="16" fillId="0" borderId="0" xfId="4" applyFont="1" applyFill="1" applyBorder="1" applyAlignment="1">
      <alignment vertical="top" wrapText="1"/>
    </xf>
    <xf numFmtId="0" fontId="23" fillId="0" borderId="0" xfId="0" applyFont="1" applyFill="1" applyAlignment="1">
      <alignment horizontal="center" vertical="top" wrapText="1"/>
    </xf>
    <xf numFmtId="0" fontId="25" fillId="0" borderId="0" xfId="0" applyFont="1" applyAlignment="1">
      <alignment vertical="top" wrapText="1"/>
    </xf>
    <xf numFmtId="0" fontId="16"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5" fillId="0" borderId="0" xfId="0" applyFont="1" applyFill="1" applyAlignment="1">
      <alignment vertical="top" wrapText="1"/>
    </xf>
    <xf numFmtId="0" fontId="17" fillId="0" borderId="0" xfId="0" applyFont="1" applyFill="1" applyAlignment="1">
      <alignment vertical="top" wrapText="1"/>
    </xf>
    <xf numFmtId="0" fontId="16" fillId="0" borderId="0" xfId="3" applyFont="1" applyFill="1" applyBorder="1" applyAlignment="1">
      <alignment horizontal="left" vertical="top" wrapText="1"/>
    </xf>
    <xf numFmtId="0" fontId="25" fillId="0" borderId="0" xfId="0" applyFont="1" applyFill="1" applyAlignment="1">
      <alignment vertical="top" wrapText="1"/>
    </xf>
    <xf numFmtId="0" fontId="16" fillId="0" borderId="0" xfId="0" applyFont="1" applyFill="1" applyBorder="1" applyAlignment="1">
      <alignment horizontal="left" vertical="top" wrapText="1"/>
    </xf>
    <xf numFmtId="0" fontId="20" fillId="0" borderId="0" xfId="0" applyFont="1" applyBorder="1" applyAlignment="1">
      <alignment vertical="top" wrapText="1"/>
    </xf>
    <xf numFmtId="0" fontId="25" fillId="0" borderId="0" xfId="0" applyFont="1" applyBorder="1" applyAlignment="1">
      <alignment vertical="top" wrapText="1"/>
    </xf>
    <xf numFmtId="0" fontId="23" fillId="0" borderId="0" xfId="0" applyFont="1" applyFill="1" applyAlignment="1" applyProtection="1">
      <alignment horizontal="center" vertical="top" wrapText="1"/>
    </xf>
    <xf numFmtId="0" fontId="20" fillId="0" borderId="0" xfId="0" applyFont="1" applyAlignment="1" applyProtection="1">
      <alignment vertical="top" wrapText="1"/>
    </xf>
    <xf numFmtId="0" fontId="16" fillId="4" borderId="0" xfId="3" applyFont="1" applyFill="1" applyBorder="1" applyAlignment="1">
      <alignment horizontal="left" vertical="top" wrapText="1"/>
    </xf>
    <xf numFmtId="0" fontId="25" fillId="0" borderId="0" xfId="0" applyFont="1" applyAlignment="1">
      <alignment horizontal="left" vertical="top" wrapText="1"/>
    </xf>
    <xf numFmtId="0" fontId="16" fillId="0" borderId="0" xfId="3" applyFont="1" applyAlignment="1">
      <alignment horizontal="left" vertical="top" wrapText="1"/>
    </xf>
    <xf numFmtId="164" fontId="15" fillId="0" borderId="0" xfId="0" applyNumberFormat="1" applyFont="1" applyAlignment="1">
      <alignment vertical="top" wrapText="1"/>
    </xf>
    <xf numFmtId="0" fontId="16" fillId="0" borderId="0" xfId="3" applyFont="1" applyBorder="1" applyAlignment="1">
      <alignment horizontal="left" vertical="top" wrapText="1"/>
    </xf>
    <xf numFmtId="0" fontId="15" fillId="0" borderId="0" xfId="0" applyFont="1" applyAlignment="1">
      <alignment horizontal="justify"/>
    </xf>
    <xf numFmtId="0" fontId="16" fillId="0" borderId="0" xfId="3" applyFont="1" applyAlignment="1" applyProtection="1">
      <alignment horizontal="left" vertical="top" wrapText="1"/>
    </xf>
    <xf numFmtId="0" fontId="16" fillId="0" borderId="0" xfId="3" applyFont="1" applyFill="1" applyAlignment="1">
      <alignment horizontal="left" vertical="top" wrapText="1"/>
    </xf>
    <xf numFmtId="0" fontId="16" fillId="0" borderId="0" xfId="3" applyFont="1" applyFill="1" applyBorder="1" applyAlignment="1">
      <alignment vertical="top" wrapText="1"/>
    </xf>
    <xf numFmtId="0" fontId="27" fillId="0" borderId="0" xfId="0" applyFont="1" applyAlignment="1">
      <alignment horizontal="center" vertical="center" wrapText="1"/>
    </xf>
    <xf numFmtId="0" fontId="16" fillId="0" borderId="0" xfId="4" applyFont="1"/>
    <xf numFmtId="0" fontId="16" fillId="3" borderId="13" xfId="4" applyFont="1" applyFill="1" applyBorder="1"/>
    <xf numFmtId="0" fontId="16" fillId="3" borderId="7" xfId="4" applyFont="1" applyFill="1" applyBorder="1"/>
    <xf numFmtId="0" fontId="16" fillId="3" borderId="14" xfId="4" applyFont="1" applyFill="1" applyBorder="1"/>
    <xf numFmtId="0" fontId="28" fillId="0" borderId="0" xfId="4" applyFont="1" applyBorder="1" applyAlignment="1">
      <alignment vertical="center"/>
    </xf>
    <xf numFmtId="0" fontId="16" fillId="3" borderId="15" xfId="4" applyFont="1" applyFill="1" applyBorder="1"/>
    <xf numFmtId="0" fontId="16" fillId="3" borderId="16" xfId="4" applyFont="1" applyFill="1" applyBorder="1"/>
    <xf numFmtId="0" fontId="28" fillId="0" borderId="0" xfId="4" applyFont="1" applyBorder="1" applyAlignment="1">
      <alignment horizontal="center" vertical="center"/>
    </xf>
    <xf numFmtId="0" fontId="28" fillId="3" borderId="15" xfId="4" applyFont="1" applyFill="1" applyBorder="1" applyAlignment="1">
      <alignment horizontal="center" vertical="center"/>
    </xf>
    <xf numFmtId="0" fontId="28" fillId="3" borderId="16" xfId="4" applyFont="1" applyFill="1" applyBorder="1" applyAlignment="1">
      <alignment horizontal="center" vertical="center"/>
    </xf>
    <xf numFmtId="0" fontId="16" fillId="3" borderId="0" xfId="4" applyFont="1" applyFill="1" applyBorder="1"/>
    <xf numFmtId="165" fontId="26" fillId="3" borderId="0" xfId="1" applyNumberFormat="1" applyFont="1" applyFill="1" applyBorder="1" applyAlignment="1">
      <alignment horizontal="right" vertical="center" wrapText="1"/>
    </xf>
    <xf numFmtId="165" fontId="26" fillId="3" borderId="9" xfId="1" applyNumberFormat="1" applyFont="1" applyFill="1" applyBorder="1" applyAlignment="1">
      <alignment horizontal="right" vertical="center" wrapText="1"/>
    </xf>
    <xf numFmtId="0" fontId="16" fillId="3" borderId="17" xfId="4" applyFont="1" applyFill="1" applyBorder="1"/>
    <xf numFmtId="0" fontId="16" fillId="3" borderId="1" xfId="4" applyFont="1" applyFill="1" applyBorder="1"/>
    <xf numFmtId="0" fontId="16" fillId="3" borderId="18" xfId="4" applyFont="1" applyFill="1" applyBorder="1"/>
    <xf numFmtId="0" fontId="0" fillId="6" borderId="0" xfId="0" applyFill="1" applyAlignment="1">
      <alignment vertical="center" wrapText="1"/>
    </xf>
    <xf numFmtId="0" fontId="9" fillId="6" borderId="0" xfId="0" applyFont="1" applyFill="1" applyAlignment="1">
      <alignment horizontal="center" vertical="center" wrapText="1"/>
    </xf>
    <xf numFmtId="0" fontId="4" fillId="6" borderId="0" xfId="0" applyFont="1" applyFill="1" applyAlignment="1">
      <alignment vertical="center" wrapText="1"/>
    </xf>
    <xf numFmtId="0" fontId="0" fillId="6" borderId="0" xfId="0" applyFill="1" applyAlignment="1">
      <alignment horizontal="center" vertical="center" wrapText="1"/>
    </xf>
    <xf numFmtId="0" fontId="6" fillId="0" borderId="0" xfId="0" applyFont="1" applyAlignment="1" applyProtection="1">
      <alignment vertical="center" wrapText="1"/>
    </xf>
    <xf numFmtId="0" fontId="3" fillId="0" borderId="0" xfId="3" applyFont="1" applyAlignment="1" applyProtection="1">
      <alignment horizontal="left" vertical="center" wrapText="1"/>
    </xf>
    <xf numFmtId="0" fontId="6" fillId="0" borderId="0" xfId="0" applyFont="1" applyAlignment="1" applyProtection="1">
      <alignment vertical="top" wrapText="1"/>
    </xf>
    <xf numFmtId="0" fontId="16" fillId="4" borderId="0" xfId="0" applyFont="1" applyFill="1" applyAlignment="1">
      <alignment vertical="top"/>
    </xf>
    <xf numFmtId="0" fontId="16" fillId="4" borderId="0" xfId="0" applyFont="1" applyFill="1" applyAlignment="1">
      <alignment horizontal="left" vertical="top"/>
    </xf>
    <xf numFmtId="0" fontId="16" fillId="0" borderId="0" xfId="0" applyFont="1" applyAlignment="1">
      <alignment vertical="top"/>
    </xf>
    <xf numFmtId="0" fontId="16" fillId="4" borderId="11" xfId="0" applyFont="1" applyFill="1" applyBorder="1" applyAlignment="1">
      <alignment vertical="top"/>
    </xf>
    <xf numFmtId="0" fontId="16" fillId="4" borderId="8" xfId="0" applyFont="1" applyFill="1" applyBorder="1" applyAlignment="1">
      <alignment vertical="top"/>
    </xf>
    <xf numFmtId="0" fontId="16" fillId="4" borderId="8" xfId="0" applyFont="1" applyFill="1" applyBorder="1" applyAlignment="1">
      <alignment horizontal="left" vertical="top"/>
    </xf>
    <xf numFmtId="0" fontId="16" fillId="4" borderId="12" xfId="0" applyFont="1" applyFill="1" applyBorder="1" applyAlignment="1">
      <alignment vertical="top"/>
    </xf>
    <xf numFmtId="0" fontId="16" fillId="4" borderId="2" xfId="0" applyFont="1" applyFill="1" applyBorder="1" applyAlignment="1">
      <alignment vertical="top"/>
    </xf>
    <xf numFmtId="0" fontId="16" fillId="4" borderId="3" xfId="0" applyFont="1" applyFill="1" applyBorder="1" applyAlignment="1">
      <alignment vertical="top"/>
    </xf>
    <xf numFmtId="0" fontId="16" fillId="4" borderId="0" xfId="0" applyFont="1" applyFill="1" applyBorder="1" applyAlignment="1">
      <alignment vertical="top"/>
    </xf>
    <xf numFmtId="0" fontId="16" fillId="4" borderId="0" xfId="0" applyFont="1" applyFill="1" applyBorder="1" applyAlignment="1">
      <alignment horizontal="left" vertical="top"/>
    </xf>
    <xf numFmtId="0" fontId="16" fillId="4" borderId="0" xfId="0" applyFont="1" applyFill="1" applyAlignment="1">
      <alignment horizontal="justify" vertical="top" wrapText="1"/>
    </xf>
    <xf numFmtId="0" fontId="16" fillId="4" borderId="2" xfId="0" applyFont="1" applyFill="1" applyBorder="1" applyAlignment="1">
      <alignment horizontal="justify" vertical="top" wrapText="1"/>
    </xf>
    <xf numFmtId="0" fontId="16" fillId="4" borderId="0" xfId="0" applyFont="1" applyFill="1" applyBorder="1" applyAlignment="1">
      <alignment horizontal="justify" vertical="top" wrapText="1"/>
    </xf>
    <xf numFmtId="0" fontId="16" fillId="4" borderId="0" xfId="0" applyFont="1" applyFill="1" applyBorder="1" applyAlignment="1">
      <alignment horizontal="left" vertical="top" wrapText="1"/>
    </xf>
    <xf numFmtId="0" fontId="16" fillId="4" borderId="3" xfId="0" applyFont="1" applyFill="1" applyBorder="1" applyAlignment="1">
      <alignment horizontal="justify" vertical="top" wrapText="1"/>
    </xf>
    <xf numFmtId="0" fontId="24" fillId="4" borderId="0" xfId="0" applyFont="1" applyFill="1" applyAlignment="1">
      <alignment horizontal="justify"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16" fillId="4" borderId="0" xfId="0" applyFont="1" applyFill="1" applyAlignment="1">
      <alignment horizontal="justify" vertical="top"/>
    </xf>
    <xf numFmtId="0" fontId="16" fillId="4" borderId="2" xfId="0" applyFont="1" applyFill="1" applyBorder="1" applyAlignment="1">
      <alignment horizontal="justify" vertical="top"/>
    </xf>
    <xf numFmtId="0" fontId="16" fillId="4" borderId="0" xfId="0" applyFont="1" applyFill="1" applyBorder="1" applyAlignment="1">
      <alignment horizontal="justify" vertical="top"/>
    </xf>
    <xf numFmtId="0" fontId="16" fillId="4" borderId="3" xfId="0" applyFont="1" applyFill="1" applyBorder="1" applyAlignment="1">
      <alignment horizontal="justify" vertical="top"/>
    </xf>
    <xf numFmtId="0" fontId="16" fillId="4" borderId="4" xfId="0" applyFont="1" applyFill="1" applyBorder="1" applyAlignment="1">
      <alignment vertical="top"/>
    </xf>
    <xf numFmtId="0" fontId="16" fillId="4" borderId="5" xfId="0" applyFont="1" applyFill="1" applyBorder="1" applyAlignment="1">
      <alignment vertical="top"/>
    </xf>
    <xf numFmtId="0" fontId="16" fillId="4" borderId="5" xfId="0" applyFont="1" applyFill="1" applyBorder="1" applyAlignment="1">
      <alignment horizontal="left" vertical="top"/>
    </xf>
    <xf numFmtId="0" fontId="16" fillId="4" borderId="6" xfId="0" applyFont="1" applyFill="1" applyBorder="1" applyAlignment="1">
      <alignment vertical="top"/>
    </xf>
    <xf numFmtId="0" fontId="16" fillId="0" borderId="0" xfId="0" applyFont="1" applyAlignment="1">
      <alignment horizontal="left" vertical="top"/>
    </xf>
    <xf numFmtId="0" fontId="16" fillId="0" borderId="0" xfId="0" applyFont="1" applyBorder="1" applyAlignment="1">
      <alignment vertical="top"/>
    </xf>
    <xf numFmtId="0" fontId="16" fillId="4" borderId="0" xfId="0" applyFont="1" applyFill="1" applyBorder="1" applyAlignment="1">
      <alignment vertical="top" wrapText="1"/>
    </xf>
    <xf numFmtId="0" fontId="16" fillId="4" borderId="19" xfId="0" applyFont="1" applyFill="1" applyBorder="1" applyAlignment="1">
      <alignment vertical="top" wrapText="1"/>
    </xf>
    <xf numFmtId="0" fontId="32" fillId="8" borderId="19" xfId="0" applyFont="1" applyFill="1" applyBorder="1" applyAlignment="1">
      <alignment horizontal="right" vertical="top"/>
    </xf>
    <xf numFmtId="0" fontId="32" fillId="8" borderId="0" xfId="0" applyFont="1" applyFill="1" applyBorder="1" applyAlignment="1">
      <alignment horizontal="right" vertical="top"/>
    </xf>
    <xf numFmtId="0" fontId="24" fillId="8" borderId="0" xfId="0" applyFont="1" applyFill="1" applyAlignment="1">
      <alignment horizontal="right" vertical="top" wrapText="1"/>
    </xf>
    <xf numFmtId="0" fontId="24" fillId="8" borderId="0" xfId="0" applyFont="1" applyFill="1" applyBorder="1" applyAlignment="1">
      <alignment horizontal="right" vertical="top"/>
    </xf>
    <xf numFmtId="0" fontId="16" fillId="8" borderId="0" xfId="0" applyFont="1" applyFill="1" applyBorder="1" applyAlignment="1">
      <alignment horizontal="left" vertical="top" wrapText="1"/>
    </xf>
    <xf numFmtId="0" fontId="16" fillId="8" borderId="0" xfId="0" applyFont="1" applyFill="1" applyBorder="1" applyAlignment="1">
      <alignment horizontal="left" vertical="top"/>
    </xf>
    <xf numFmtId="0" fontId="24" fillId="8" borderId="0" xfId="0" applyFont="1" applyFill="1" applyAlignment="1">
      <alignment horizontal="right" vertical="top"/>
    </xf>
    <xf numFmtId="0" fontId="33" fillId="8" borderId="19" xfId="0" applyFont="1" applyFill="1" applyBorder="1" applyAlignment="1">
      <alignment horizontal="right" vertical="top"/>
    </xf>
    <xf numFmtId="0" fontId="16" fillId="8" borderId="19" xfId="0" applyFont="1" applyFill="1" applyBorder="1" applyAlignment="1">
      <alignment horizontal="left" vertical="top"/>
    </xf>
    <xf numFmtId="0" fontId="16" fillId="8" borderId="0" xfId="0" quotePrefix="1" applyNumberFormat="1" applyFont="1" applyFill="1" applyBorder="1" applyAlignment="1">
      <alignment horizontal="left" vertical="top" wrapText="1"/>
    </xf>
    <xf numFmtId="0" fontId="16" fillId="8" borderId="0" xfId="0" applyNumberFormat="1" applyFont="1" applyFill="1" applyBorder="1" applyAlignment="1">
      <alignment horizontal="left" vertical="top" wrapText="1"/>
    </xf>
    <xf numFmtId="0" fontId="16" fillId="8" borderId="0" xfId="0" applyFont="1" applyFill="1" applyBorder="1" applyAlignment="1">
      <alignment horizontal="right" vertical="top"/>
    </xf>
    <xf numFmtId="0" fontId="16" fillId="8" borderId="19" xfId="0" applyFont="1" applyFill="1" applyBorder="1" applyAlignment="1">
      <alignment horizontal="right" vertical="top"/>
    </xf>
    <xf numFmtId="0" fontId="16" fillId="8" borderId="0" xfId="0" applyFont="1" applyFill="1" applyAlignment="1">
      <alignment horizontal="right" vertical="top"/>
    </xf>
    <xf numFmtId="0" fontId="35" fillId="8" borderId="19" xfId="0" applyFont="1" applyFill="1" applyBorder="1" applyAlignment="1">
      <alignment horizontal="right" vertical="top" wrapText="1"/>
    </xf>
    <xf numFmtId="0" fontId="35" fillId="8" borderId="0" xfId="0" applyFont="1" applyFill="1" applyBorder="1" applyAlignment="1">
      <alignment horizontal="right" vertical="top" wrapText="1"/>
    </xf>
    <xf numFmtId="0" fontId="36" fillId="4" borderId="0" xfId="0" applyFont="1" applyFill="1" applyBorder="1" applyAlignment="1">
      <alignment vertical="top"/>
    </xf>
    <xf numFmtId="0" fontId="37" fillId="8" borderId="0" xfId="0" applyFont="1" applyFill="1" applyAlignment="1">
      <alignment horizontal="right" vertical="top" wrapText="1"/>
    </xf>
    <xf numFmtId="0" fontId="36" fillId="4" borderId="0" xfId="0" applyFont="1" applyFill="1" applyBorder="1" applyAlignment="1">
      <alignment horizontal="justify" vertical="top" wrapText="1"/>
    </xf>
    <xf numFmtId="0" fontId="37" fillId="8" borderId="0" xfId="0" applyFont="1" applyFill="1" applyBorder="1" applyAlignment="1">
      <alignment horizontal="right" vertical="top" wrapText="1"/>
    </xf>
    <xf numFmtId="0" fontId="16" fillId="9" borderId="15" xfId="4" applyFont="1" applyFill="1" applyBorder="1"/>
    <xf numFmtId="0" fontId="16" fillId="9" borderId="16" xfId="4" applyFont="1" applyFill="1" applyBorder="1"/>
    <xf numFmtId="0" fontId="28" fillId="9" borderId="15" xfId="4" applyFont="1" applyFill="1" applyBorder="1" applyAlignment="1">
      <alignment horizontal="center" vertical="center"/>
    </xf>
    <xf numFmtId="0" fontId="28" fillId="9" borderId="0" xfId="4" applyFont="1" applyFill="1" applyBorder="1" applyAlignment="1">
      <alignment horizontal="center" vertical="center"/>
    </xf>
    <xf numFmtId="0" fontId="28" fillId="9" borderId="16" xfId="4" applyFont="1" applyFill="1" applyBorder="1" applyAlignment="1">
      <alignment horizontal="center" vertical="center"/>
    </xf>
    <xf numFmtId="0" fontId="26" fillId="9" borderId="0" xfId="0" applyFont="1" applyFill="1" applyBorder="1" applyAlignment="1">
      <alignment vertical="center" wrapText="1"/>
    </xf>
    <xf numFmtId="0" fontId="27" fillId="9" borderId="0" xfId="0" applyFont="1" applyFill="1" applyBorder="1" applyAlignment="1">
      <alignment horizontal="center" vertical="center" wrapText="1"/>
    </xf>
    <xf numFmtId="0" fontId="16" fillId="9" borderId="17" xfId="4" applyFont="1" applyFill="1" applyBorder="1"/>
    <xf numFmtId="0" fontId="26" fillId="9" borderId="1" xfId="0" applyFont="1" applyFill="1" applyBorder="1" applyAlignment="1">
      <alignment vertical="center" wrapText="1"/>
    </xf>
    <xf numFmtId="165" fontId="26" fillId="9" borderId="1" xfId="1" applyNumberFormat="1" applyFont="1" applyFill="1" applyBorder="1" applyAlignment="1">
      <alignment horizontal="right" vertical="center" wrapText="1"/>
    </xf>
    <xf numFmtId="0" fontId="16" fillId="9" borderId="18" xfId="4" applyFont="1" applyFill="1" applyBorder="1"/>
    <xf numFmtId="0" fontId="16" fillId="8" borderId="0" xfId="0" applyFont="1" applyFill="1" applyBorder="1" applyAlignment="1">
      <alignment horizontal="left" vertical="top"/>
    </xf>
    <xf numFmtId="20" fontId="16" fillId="0" borderId="0" xfId="0" applyNumberFormat="1" applyFont="1" applyAlignment="1">
      <alignment vertical="center" wrapText="1"/>
    </xf>
    <xf numFmtId="0" fontId="23" fillId="9" borderId="0" xfId="0" applyFont="1" applyFill="1" applyAlignment="1">
      <alignment horizontal="center" vertical="top" wrapText="1"/>
    </xf>
    <xf numFmtId="0" fontId="23" fillId="9" borderId="0" xfId="0" applyFont="1" applyFill="1" applyBorder="1" applyAlignment="1">
      <alignment vertical="top" wrapText="1"/>
    </xf>
    <xf numFmtId="0" fontId="15" fillId="9" borderId="0" xfId="0" applyFont="1" applyFill="1" applyBorder="1" applyAlignment="1">
      <alignment vertical="top" wrapText="1"/>
    </xf>
    <xf numFmtId="0" fontId="16" fillId="9" borderId="0" xfId="0" applyFont="1" applyFill="1" applyAlignment="1">
      <alignment vertical="top" wrapText="1"/>
    </xf>
    <xf numFmtId="0" fontId="20" fillId="9" borderId="0" xfId="0" applyFont="1" applyFill="1" applyAlignment="1">
      <alignment vertical="top" wrapText="1"/>
    </xf>
    <xf numFmtId="0" fontId="29" fillId="3" borderId="0" xfId="4" applyFont="1" applyFill="1" applyBorder="1" applyAlignment="1">
      <alignment horizontal="center" vertical="center"/>
    </xf>
    <xf numFmtId="0" fontId="28" fillId="9" borderId="0" xfId="4" applyFont="1" applyFill="1" applyBorder="1" applyAlignment="1">
      <alignment horizontal="center" vertical="center"/>
    </xf>
    <xf numFmtId="0" fontId="16" fillId="0" borderId="0" xfId="4" applyFont="1" applyAlignment="1">
      <alignment horizontal="center"/>
    </xf>
    <xf numFmtId="0" fontId="29" fillId="9" borderId="0" xfId="4" applyFont="1" applyFill="1" applyBorder="1" applyAlignment="1">
      <alignment horizontal="center" vertical="center" wrapText="1"/>
    </xf>
    <xf numFmtId="165" fontId="26" fillId="9" borderId="1" xfId="1" applyNumberFormat="1" applyFont="1" applyFill="1" applyBorder="1" applyAlignment="1">
      <alignment horizontal="center" vertical="center" wrapText="1"/>
    </xf>
    <xf numFmtId="165" fontId="26" fillId="9" borderId="0" xfId="1" applyNumberFormat="1" applyFont="1" applyFill="1" applyBorder="1" applyAlignment="1">
      <alignment wrapText="1"/>
    </xf>
    <xf numFmtId="165" fontId="26" fillId="9" borderId="9" xfId="1" applyNumberFormat="1" applyFont="1" applyFill="1" applyBorder="1" applyAlignment="1">
      <alignment wrapText="1"/>
    </xf>
    <xf numFmtId="0" fontId="28" fillId="7" borderId="13" xfId="4" applyFont="1" applyFill="1" applyBorder="1" applyAlignment="1">
      <alignment horizontal="center" vertical="center"/>
    </xf>
    <xf numFmtId="0" fontId="28" fillId="7" borderId="19" xfId="4" applyFont="1" applyFill="1" applyBorder="1" applyAlignment="1">
      <alignment horizontal="center" vertical="center"/>
    </xf>
    <xf numFmtId="0" fontId="28" fillId="7" borderId="14" xfId="4" applyFont="1" applyFill="1" applyBorder="1" applyAlignment="1">
      <alignment horizontal="center" vertical="center"/>
    </xf>
    <xf numFmtId="0" fontId="28" fillId="7" borderId="15" xfId="4" applyFont="1" applyFill="1" applyBorder="1" applyAlignment="1">
      <alignment horizontal="center" vertical="center"/>
    </xf>
    <xf numFmtId="0" fontId="28" fillId="7" borderId="16" xfId="4" applyFont="1" applyFill="1" applyBorder="1" applyAlignment="1">
      <alignment horizontal="center" vertical="center"/>
    </xf>
    <xf numFmtId="0" fontId="28" fillId="7" borderId="0" xfId="4" applyFont="1" applyFill="1" applyBorder="1" applyAlignment="1">
      <alignment horizontal="center" vertical="center"/>
    </xf>
    <xf numFmtId="165" fontId="26" fillId="7" borderId="0" xfId="1" applyNumberFormat="1" applyFont="1" applyFill="1" applyBorder="1" applyAlignment="1">
      <alignment wrapText="1"/>
    </xf>
    <xf numFmtId="165" fontId="26" fillId="7" borderId="9" xfId="1" applyNumberFormat="1" applyFont="1" applyFill="1" applyBorder="1" applyAlignment="1">
      <alignment wrapText="1"/>
    </xf>
    <xf numFmtId="0" fontId="28" fillId="7" borderId="17" xfId="4" applyFont="1" applyFill="1" applyBorder="1" applyAlignment="1">
      <alignment horizontal="center" vertical="center"/>
    </xf>
    <xf numFmtId="165" fontId="26" fillId="7" borderId="1" xfId="1" applyNumberFormat="1" applyFont="1" applyFill="1" applyBorder="1" applyAlignment="1">
      <alignment wrapText="1"/>
    </xf>
    <xf numFmtId="0" fontId="28" fillId="7" borderId="18" xfId="4" applyFont="1" applyFill="1" applyBorder="1" applyAlignment="1">
      <alignment horizontal="center" vertical="center"/>
    </xf>
    <xf numFmtId="0" fontId="29" fillId="9" borderId="0" xfId="4" applyFont="1" applyFill="1" applyBorder="1" applyAlignment="1">
      <alignment horizontal="center" vertical="center"/>
    </xf>
    <xf numFmtId="0" fontId="16" fillId="0" borderId="15" xfId="4" applyFont="1" applyFill="1" applyBorder="1"/>
    <xf numFmtId="0" fontId="29" fillId="0" borderId="0" xfId="4" applyFont="1" applyFill="1" applyBorder="1" applyAlignment="1">
      <alignment horizontal="center" vertical="center" wrapText="1"/>
    </xf>
    <xf numFmtId="0" fontId="16" fillId="0" borderId="16" xfId="4" applyFont="1" applyFill="1" applyBorder="1"/>
    <xf numFmtId="0" fontId="28" fillId="0" borderId="0" xfId="4" applyFont="1" applyFill="1" applyBorder="1" applyAlignment="1">
      <alignment vertical="center"/>
    </xf>
    <xf numFmtId="0" fontId="16" fillId="0" borderId="0" xfId="4" applyFont="1" applyFill="1"/>
    <xf numFmtId="0" fontId="16" fillId="7" borderId="13" xfId="4" applyFont="1" applyFill="1" applyBorder="1"/>
    <xf numFmtId="0" fontId="16" fillId="7" borderId="7" xfId="4" applyFont="1" applyFill="1" applyBorder="1"/>
    <xf numFmtId="0" fontId="16" fillId="7" borderId="0" xfId="4" applyFont="1" applyFill="1" applyBorder="1"/>
    <xf numFmtId="0" fontId="16" fillId="7" borderId="7" xfId="4" applyFont="1" applyFill="1" applyBorder="1" applyAlignment="1">
      <alignment horizontal="center"/>
    </xf>
    <xf numFmtId="0" fontId="16" fillId="7" borderId="14" xfId="4" applyFont="1" applyFill="1" applyBorder="1"/>
    <xf numFmtId="0" fontId="16" fillId="7" borderId="15" xfId="4" applyFont="1" applyFill="1" applyBorder="1"/>
    <xf numFmtId="0" fontId="16" fillId="7" borderId="16" xfId="4" applyFont="1" applyFill="1" applyBorder="1"/>
    <xf numFmtId="0" fontId="16" fillId="7" borderId="17" xfId="4" applyFont="1" applyFill="1" applyBorder="1"/>
    <xf numFmtId="0" fontId="28" fillId="7" borderId="1" xfId="4" applyFont="1" applyFill="1" applyBorder="1" applyAlignment="1">
      <alignment horizontal="left" vertical="center"/>
    </xf>
    <xf numFmtId="0" fontId="28" fillId="7" borderId="1" xfId="4" applyFont="1" applyFill="1" applyBorder="1" applyAlignment="1">
      <alignment horizontal="center" vertical="center"/>
    </xf>
    <xf numFmtId="0" fontId="16" fillId="7" borderId="18" xfId="4" applyFont="1" applyFill="1" applyBorder="1"/>
    <xf numFmtId="0" fontId="16" fillId="9" borderId="1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3" applyFont="1" applyAlignment="1">
      <alignment horizontal="left" vertical="center" wrapText="1"/>
    </xf>
    <xf numFmtId="0" fontId="1" fillId="0" borderId="0" xfId="3" applyFont="1" applyBorder="1" applyAlignment="1">
      <alignment horizontal="left" vertical="center" wrapText="1"/>
    </xf>
    <xf numFmtId="0" fontId="1" fillId="0" borderId="0" xfId="0" applyFont="1" applyAlignment="1">
      <alignment vertical="center" wrapText="1"/>
    </xf>
    <xf numFmtId="0" fontId="1" fillId="3" borderId="0" xfId="0" applyFont="1" applyFill="1" applyAlignment="1">
      <alignment horizontal="right" vertical="center" wrapText="1"/>
    </xf>
    <xf numFmtId="2" fontId="1" fillId="3" borderId="0" xfId="0" applyNumberFormat="1" applyFont="1" applyFill="1" applyAlignment="1">
      <alignment horizontal="center" vertical="center" wrapText="1"/>
    </xf>
    <xf numFmtId="0" fontId="29" fillId="7" borderId="1" xfId="4" applyFont="1" applyFill="1" applyBorder="1" applyAlignment="1">
      <alignment horizontal="center" vertical="center" wrapText="1"/>
    </xf>
    <xf numFmtId="0" fontId="29" fillId="9" borderId="1" xfId="4" applyFont="1" applyFill="1" applyBorder="1" applyAlignment="1">
      <alignment horizontal="center" vertical="center" wrapText="1"/>
    </xf>
    <xf numFmtId="0" fontId="1" fillId="0" borderId="0" xfId="0" applyFont="1" applyAlignment="1">
      <alignment vertical="center"/>
    </xf>
    <xf numFmtId="0" fontId="6" fillId="0" borderId="0" xfId="0" applyFont="1" applyAlignment="1">
      <alignment horizontal="left" vertical="center" wrapText="1"/>
    </xf>
    <xf numFmtId="0" fontId="16" fillId="10" borderId="0" xfId="3" applyFont="1" applyFill="1" applyBorder="1" applyAlignment="1">
      <alignment horizontal="left" vertical="top" wrapText="1"/>
    </xf>
    <xf numFmtId="0" fontId="40" fillId="0" borderId="0" xfId="3" applyFont="1" applyFill="1" applyBorder="1" applyAlignment="1">
      <alignment horizontal="left" vertical="top" wrapText="1"/>
    </xf>
    <xf numFmtId="0" fontId="42" fillId="0" borderId="0" xfId="0" applyFont="1" applyAlignment="1">
      <alignment vertical="top" wrapText="1"/>
    </xf>
    <xf numFmtId="0" fontId="40" fillId="0" borderId="0" xfId="0" applyFont="1" applyFill="1" applyBorder="1" applyAlignment="1">
      <alignment horizontal="left" vertical="top" wrapText="1"/>
    </xf>
    <xf numFmtId="0" fontId="7" fillId="0" borderId="0" xfId="0" applyFont="1" applyAlignment="1">
      <alignment horizontal="left" vertical="center" wrapText="1"/>
    </xf>
    <xf numFmtId="0" fontId="16" fillId="4" borderId="0" xfId="0" applyFont="1" applyFill="1" applyBorder="1" applyAlignment="1">
      <alignment horizontal="justify" vertical="top"/>
    </xf>
    <xf numFmtId="0" fontId="16" fillId="8" borderId="0" xfId="0" applyFont="1" applyFill="1" applyBorder="1" applyAlignment="1">
      <alignment horizontal="left" vertical="top"/>
    </xf>
    <xf numFmtId="0" fontId="29" fillId="9" borderId="0" xfId="0" applyFont="1" applyFill="1" applyBorder="1" applyAlignment="1">
      <alignment horizontal="center" vertical="top"/>
    </xf>
    <xf numFmtId="0" fontId="30" fillId="4" borderId="0" xfId="0" applyFont="1" applyFill="1" applyBorder="1" applyAlignment="1">
      <alignment horizontal="center" vertical="top"/>
    </xf>
    <xf numFmtId="0" fontId="16" fillId="4" borderId="19" xfId="0" applyFont="1" applyFill="1" applyBorder="1" applyAlignment="1">
      <alignment horizontal="left" vertical="top" wrapText="1"/>
    </xf>
    <xf numFmtId="0" fontId="16" fillId="8" borderId="0" xfId="0" applyFont="1" applyFill="1" applyBorder="1" applyAlignment="1">
      <alignment horizontal="left" vertical="top" wrapText="1"/>
    </xf>
    <xf numFmtId="0" fontId="35" fillId="8" borderId="19" xfId="0" applyFont="1" applyFill="1" applyBorder="1" applyAlignment="1">
      <alignment horizontal="right" vertical="top" wrapText="1"/>
    </xf>
    <xf numFmtId="0" fontId="35" fillId="8" borderId="0" xfId="0" applyFont="1" applyFill="1" applyBorder="1" applyAlignment="1">
      <alignment horizontal="right" vertical="top" wrapText="1"/>
    </xf>
    <xf numFmtId="0" fontId="16" fillId="8" borderId="19" xfId="0" applyFont="1" applyFill="1" applyBorder="1" applyAlignment="1">
      <alignment horizontal="left" vertical="top"/>
    </xf>
    <xf numFmtId="0" fontId="16" fillId="8" borderId="0" xfId="0" applyNumberFormat="1" applyFont="1" applyFill="1" applyBorder="1" applyAlignment="1">
      <alignment horizontal="left" vertical="top"/>
    </xf>
    <xf numFmtId="0" fontId="16" fillId="8" borderId="0" xfId="0" applyNumberFormat="1" applyFont="1" applyFill="1" applyBorder="1" applyAlignment="1">
      <alignment horizontal="left" vertical="top" wrapText="1"/>
    </xf>
    <xf numFmtId="0" fontId="16" fillId="8" borderId="19" xfId="0" applyFont="1" applyFill="1" applyBorder="1" applyAlignment="1">
      <alignment horizontal="left" vertical="top" wrapText="1"/>
    </xf>
    <xf numFmtId="0" fontId="38" fillId="4" borderId="0" xfId="0" applyFont="1" applyFill="1" applyBorder="1" applyAlignment="1">
      <alignment horizontal="center" vertical="top"/>
    </xf>
    <xf numFmtId="0" fontId="24" fillId="9" borderId="20"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9" borderId="22" xfId="0" applyFont="1" applyFill="1" applyBorder="1" applyAlignment="1">
      <alignment horizontal="center" vertical="center" wrapText="1"/>
    </xf>
    <xf numFmtId="0" fontId="5" fillId="0" borderId="0" xfId="0" applyFont="1" applyAlignment="1">
      <alignment horizontal="left"/>
    </xf>
    <xf numFmtId="0" fontId="7" fillId="0" borderId="0" xfId="0" applyFont="1" applyAlignment="1">
      <alignment horizontal="left" vertical="center" wrapText="1"/>
    </xf>
    <xf numFmtId="0" fontId="29" fillId="3" borderId="0" xfId="4" applyFont="1" applyFill="1" applyBorder="1" applyAlignment="1">
      <alignment horizontal="center" vertical="center"/>
    </xf>
    <xf numFmtId="0" fontId="39" fillId="7" borderId="0" xfId="4" applyFont="1" applyFill="1" applyBorder="1" applyAlignment="1">
      <alignment horizontal="center" vertical="center"/>
    </xf>
    <xf numFmtId="0" fontId="28" fillId="7" borderId="0" xfId="4" applyFont="1" applyFill="1" applyBorder="1" applyAlignment="1">
      <alignment horizontal="center" vertical="center"/>
    </xf>
  </cellXfs>
  <cellStyles count="5">
    <cellStyle name="Millares" xfId="1" builtinId="3"/>
    <cellStyle name="Millares 2" xfId="2"/>
    <cellStyle name="Normal" xfId="0" builtinId="0"/>
    <cellStyle name="Normal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6"/>
  <sheetViews>
    <sheetView topLeftCell="A58" zoomScale="110" workbookViewId="0"/>
  </sheetViews>
  <sheetFormatPr baseColWidth="10" defaultColWidth="0" defaultRowHeight="12.75" zeroHeight="1" x14ac:dyDescent="0.2"/>
  <cols>
    <col min="1" max="2" width="4.28515625" style="107" customWidth="1"/>
    <col min="3" max="3" width="23.7109375" style="107" customWidth="1"/>
    <col min="4" max="4" width="2" style="132" customWidth="1"/>
    <col min="5" max="5" width="3.42578125" style="107" customWidth="1"/>
    <col min="6" max="6" width="3.5703125" style="107" customWidth="1"/>
    <col min="7" max="7" width="3.85546875" style="107" customWidth="1"/>
    <col min="8" max="8" width="94.85546875" style="107" customWidth="1"/>
    <col min="9" max="9" width="4.28515625" style="107" customWidth="1"/>
    <col min="10" max="10" width="4.28515625" style="107" hidden="1" customWidth="1"/>
    <col min="11" max="255" width="0" style="107" hidden="1" customWidth="1"/>
    <col min="256" max="256" width="4.28515625" style="107" customWidth="1"/>
    <col min="257" max="16384" width="4.28515625" style="107" hidden="1"/>
  </cols>
  <sheetData>
    <row r="1" spans="1:256" ht="13.5" thickBot="1" x14ac:dyDescent="0.25">
      <c r="A1" s="105"/>
      <c r="B1" s="105"/>
      <c r="C1" s="105"/>
      <c r="D1" s="106"/>
      <c r="E1" s="105"/>
      <c r="F1" s="105"/>
      <c r="G1" s="105"/>
      <c r="H1" s="105"/>
      <c r="I1" s="105"/>
      <c r="J1" s="105"/>
      <c r="IV1" s="105"/>
    </row>
    <row r="2" spans="1:256" x14ac:dyDescent="0.2">
      <c r="A2" s="105"/>
      <c r="B2" s="108"/>
      <c r="C2" s="109"/>
      <c r="D2" s="110"/>
      <c r="E2" s="109"/>
      <c r="F2" s="109"/>
      <c r="G2" s="109"/>
      <c r="H2" s="109"/>
      <c r="I2" s="111"/>
      <c r="J2" s="105"/>
      <c r="IV2" s="105"/>
    </row>
    <row r="3" spans="1:256" ht="15.75" x14ac:dyDescent="0.2">
      <c r="A3" s="105"/>
      <c r="B3" s="112"/>
      <c r="C3" s="227" t="s">
        <v>512</v>
      </c>
      <c r="D3" s="227"/>
      <c r="E3" s="227"/>
      <c r="F3" s="227"/>
      <c r="G3" s="227"/>
      <c r="H3" s="227"/>
      <c r="I3" s="113"/>
      <c r="J3" s="105"/>
      <c r="IV3" s="105"/>
    </row>
    <row r="4" spans="1:256" ht="15.75" x14ac:dyDescent="0.2">
      <c r="A4" s="105"/>
      <c r="B4" s="112"/>
      <c r="C4" s="227" t="s">
        <v>513</v>
      </c>
      <c r="D4" s="227"/>
      <c r="E4" s="227"/>
      <c r="F4" s="227"/>
      <c r="G4" s="227"/>
      <c r="H4" s="227"/>
      <c r="I4" s="113"/>
      <c r="J4" s="105"/>
      <c r="IV4" s="105"/>
    </row>
    <row r="5" spans="1:256" x14ac:dyDescent="0.2">
      <c r="A5" s="105"/>
      <c r="B5" s="112"/>
      <c r="C5" s="114"/>
      <c r="D5" s="115"/>
      <c r="E5" s="114"/>
      <c r="F5" s="114"/>
      <c r="G5" s="114"/>
      <c r="H5" s="114"/>
      <c r="I5" s="113"/>
      <c r="J5" s="105"/>
      <c r="IV5" s="105"/>
    </row>
    <row r="6" spans="1:256" x14ac:dyDescent="0.2">
      <c r="A6" s="105"/>
      <c r="B6" s="112"/>
      <c r="C6" s="228" t="s">
        <v>462</v>
      </c>
      <c r="D6" s="228"/>
      <c r="E6" s="228"/>
      <c r="F6" s="228"/>
      <c r="G6" s="228"/>
      <c r="H6" s="228"/>
      <c r="I6" s="113"/>
      <c r="J6" s="105"/>
      <c r="IV6" s="105"/>
    </row>
    <row r="7" spans="1:256" x14ac:dyDescent="0.2">
      <c r="A7" s="105"/>
      <c r="B7" s="112"/>
      <c r="C7" s="114"/>
      <c r="D7" s="115"/>
      <c r="E7" s="114"/>
      <c r="F7" s="114"/>
      <c r="G7" s="114"/>
      <c r="H7" s="114"/>
      <c r="I7" s="113"/>
      <c r="J7" s="105"/>
      <c r="IV7" s="105"/>
    </row>
    <row r="8" spans="1:256" ht="42" customHeight="1" x14ac:dyDescent="0.2">
      <c r="A8" s="105"/>
      <c r="B8" s="112"/>
      <c r="C8" s="150" t="s">
        <v>463</v>
      </c>
      <c r="D8" s="135"/>
      <c r="E8" s="229" t="s">
        <v>588</v>
      </c>
      <c r="F8" s="229"/>
      <c r="G8" s="229"/>
      <c r="H8" s="229"/>
      <c r="I8" s="113"/>
      <c r="J8" s="105"/>
      <c r="IV8" s="105"/>
    </row>
    <row r="9" spans="1:256" ht="15" x14ac:dyDescent="0.2">
      <c r="A9" s="105"/>
      <c r="B9" s="112"/>
      <c r="C9" s="151"/>
      <c r="D9" s="134"/>
      <c r="E9" s="119"/>
      <c r="F9" s="119"/>
      <c r="G9" s="119"/>
      <c r="H9" s="119"/>
      <c r="I9" s="113"/>
      <c r="J9" s="105"/>
      <c r="IV9" s="105"/>
    </row>
    <row r="10" spans="1:256" x14ac:dyDescent="0.2">
      <c r="A10" s="105"/>
      <c r="B10" s="112"/>
      <c r="C10" s="152"/>
      <c r="D10" s="115"/>
      <c r="E10" s="114"/>
      <c r="F10" s="114"/>
      <c r="G10" s="114"/>
      <c r="H10" s="114"/>
      <c r="I10" s="113"/>
      <c r="J10" s="105"/>
      <c r="IV10" s="105"/>
    </row>
    <row r="11" spans="1:256" ht="15" x14ac:dyDescent="0.2">
      <c r="A11" s="105"/>
      <c r="B11" s="112"/>
      <c r="C11" s="150" t="s">
        <v>464</v>
      </c>
      <c r="D11" s="136"/>
      <c r="E11" s="229" t="s">
        <v>465</v>
      </c>
      <c r="F11" s="229"/>
      <c r="G11" s="229"/>
      <c r="H11" s="229"/>
      <c r="I11" s="113"/>
      <c r="J11" s="105"/>
      <c r="IV11" s="105"/>
    </row>
    <row r="12" spans="1:256" x14ac:dyDescent="0.2">
      <c r="A12" s="105"/>
      <c r="B12" s="112"/>
      <c r="C12" s="153"/>
      <c r="D12" s="139"/>
      <c r="E12" s="140"/>
      <c r="F12" s="140"/>
      <c r="G12" s="140"/>
      <c r="H12" s="140"/>
      <c r="I12" s="113"/>
      <c r="J12" s="105"/>
      <c r="IV12" s="105"/>
    </row>
    <row r="13" spans="1:256" x14ac:dyDescent="0.2">
      <c r="A13" s="105"/>
      <c r="B13" s="112"/>
      <c r="C13" s="153"/>
      <c r="D13" s="139"/>
      <c r="E13" s="141" t="s">
        <v>168</v>
      </c>
      <c r="F13" s="230" t="s">
        <v>466</v>
      </c>
      <c r="G13" s="230"/>
      <c r="H13" s="230"/>
      <c r="I13" s="113"/>
      <c r="J13" s="105"/>
      <c r="IV13" s="105"/>
    </row>
    <row r="14" spans="1:256" x14ac:dyDescent="0.2">
      <c r="A14" s="105"/>
      <c r="B14" s="112"/>
      <c r="C14" s="153"/>
      <c r="D14" s="139"/>
      <c r="E14" s="141" t="s">
        <v>55</v>
      </c>
      <c r="F14" s="230" t="s">
        <v>467</v>
      </c>
      <c r="G14" s="230"/>
      <c r="H14" s="230"/>
      <c r="I14" s="113"/>
      <c r="J14" s="105"/>
      <c r="IV14" s="105"/>
    </row>
    <row r="15" spans="1:256" x14ac:dyDescent="0.2">
      <c r="A15" s="105"/>
      <c r="B15" s="112"/>
      <c r="C15" s="153"/>
      <c r="D15" s="139"/>
      <c r="E15" s="141"/>
      <c r="F15" s="140"/>
      <c r="G15" s="140"/>
      <c r="H15" s="140"/>
      <c r="I15" s="113"/>
      <c r="J15" s="105"/>
      <c r="IV15" s="105"/>
    </row>
    <row r="16" spans="1:256" x14ac:dyDescent="0.2">
      <c r="A16" s="105"/>
      <c r="B16" s="112"/>
      <c r="C16" s="153"/>
      <c r="D16" s="139"/>
      <c r="E16" s="230" t="s">
        <v>468</v>
      </c>
      <c r="F16" s="230"/>
      <c r="G16" s="230"/>
      <c r="H16" s="230"/>
      <c r="I16" s="113"/>
      <c r="J16" s="105"/>
      <c r="IV16" s="105"/>
    </row>
    <row r="17" spans="1:256" x14ac:dyDescent="0.2">
      <c r="A17" s="105"/>
      <c r="B17" s="112"/>
      <c r="C17" s="153"/>
      <c r="D17" s="142"/>
      <c r="E17" s="119"/>
      <c r="F17" s="119"/>
      <c r="G17" s="119"/>
      <c r="H17" s="119"/>
      <c r="I17" s="113"/>
      <c r="J17" s="105"/>
      <c r="IV17" s="105"/>
    </row>
    <row r="18" spans="1:256" ht="15" x14ac:dyDescent="0.2">
      <c r="A18" s="105"/>
      <c r="B18" s="112"/>
      <c r="C18" s="151"/>
      <c r="D18" s="137"/>
      <c r="E18" s="119"/>
      <c r="F18" s="119"/>
      <c r="G18" s="119"/>
      <c r="H18" s="119"/>
      <c r="I18" s="113"/>
      <c r="J18" s="105"/>
      <c r="IV18" s="105"/>
    </row>
    <row r="19" spans="1:256" ht="52.5" customHeight="1" x14ac:dyDescent="0.2">
      <c r="A19" s="105"/>
      <c r="B19" s="112"/>
      <c r="C19" s="150" t="s">
        <v>469</v>
      </c>
      <c r="D19" s="143"/>
      <c r="E19" s="229" t="s">
        <v>493</v>
      </c>
      <c r="F19" s="229"/>
      <c r="G19" s="229"/>
      <c r="H19" s="229"/>
      <c r="I19" s="113"/>
      <c r="J19" s="105"/>
      <c r="IV19" s="105"/>
    </row>
    <row r="20" spans="1:256" x14ac:dyDescent="0.2">
      <c r="A20" s="105"/>
      <c r="B20" s="112"/>
      <c r="C20" s="153"/>
      <c r="D20" s="139"/>
      <c r="E20" s="141"/>
      <c r="F20" s="141"/>
      <c r="G20" s="141"/>
      <c r="H20" s="141"/>
      <c r="I20" s="113"/>
      <c r="J20" s="105"/>
      <c r="IV20" s="105"/>
    </row>
    <row r="21" spans="1:256" x14ac:dyDescent="0.2">
      <c r="A21" s="105"/>
      <c r="B21" s="112"/>
      <c r="C21" s="153"/>
      <c r="D21" s="139"/>
      <c r="E21" s="141" t="s">
        <v>168</v>
      </c>
      <c r="F21" s="226" t="s">
        <v>449</v>
      </c>
      <c r="G21" s="226"/>
      <c r="H21" s="226"/>
      <c r="I21" s="113"/>
      <c r="J21" s="105"/>
      <c r="IV21" s="105"/>
    </row>
    <row r="22" spans="1:256" x14ac:dyDescent="0.2">
      <c r="A22" s="105"/>
      <c r="B22" s="112"/>
      <c r="C22" s="153"/>
      <c r="D22" s="139"/>
      <c r="E22" s="141" t="s">
        <v>55</v>
      </c>
      <c r="F22" s="167" t="s">
        <v>169</v>
      </c>
      <c r="G22" s="167"/>
      <c r="H22" s="167"/>
      <c r="I22" s="113"/>
      <c r="J22" s="105"/>
      <c r="IV22" s="105"/>
    </row>
    <row r="23" spans="1:256" x14ac:dyDescent="0.2">
      <c r="A23" s="105"/>
      <c r="B23" s="112"/>
      <c r="C23" s="153"/>
      <c r="D23" s="139"/>
      <c r="E23" s="141" t="s">
        <v>170</v>
      </c>
      <c r="F23" s="226" t="s">
        <v>496</v>
      </c>
      <c r="G23" s="226"/>
      <c r="H23" s="226"/>
      <c r="I23" s="113"/>
      <c r="J23" s="105"/>
      <c r="IV23" s="105"/>
    </row>
    <row r="24" spans="1:256" x14ac:dyDescent="0.2">
      <c r="A24" s="105"/>
      <c r="B24" s="112"/>
      <c r="C24" s="153"/>
      <c r="D24" s="139"/>
      <c r="E24" s="141" t="s">
        <v>57</v>
      </c>
      <c r="F24" s="226" t="s">
        <v>174</v>
      </c>
      <c r="G24" s="226"/>
      <c r="H24" s="226"/>
      <c r="I24" s="113"/>
      <c r="J24" s="105"/>
      <c r="IV24" s="105"/>
    </row>
    <row r="25" spans="1:256" x14ac:dyDescent="0.2">
      <c r="A25" s="105"/>
      <c r="B25" s="112"/>
      <c r="C25" s="153"/>
      <c r="D25" s="139"/>
      <c r="E25" s="141" t="s">
        <v>58</v>
      </c>
      <c r="F25" s="226" t="s">
        <v>451</v>
      </c>
      <c r="G25" s="226"/>
      <c r="H25" s="226"/>
      <c r="I25" s="113"/>
      <c r="J25" s="105"/>
      <c r="IV25" s="105"/>
    </row>
    <row r="26" spans="1:256" x14ac:dyDescent="0.2">
      <c r="A26" s="105"/>
      <c r="B26" s="112"/>
      <c r="C26" s="153"/>
      <c r="D26" s="139"/>
      <c r="E26" s="141" t="s">
        <v>366</v>
      </c>
      <c r="F26" s="226" t="s">
        <v>175</v>
      </c>
      <c r="G26" s="226"/>
      <c r="H26" s="226"/>
      <c r="I26" s="113"/>
      <c r="J26" s="105"/>
      <c r="IV26" s="105"/>
    </row>
    <row r="27" spans="1:256" x14ac:dyDescent="0.2">
      <c r="A27" s="105"/>
      <c r="B27" s="112"/>
      <c r="C27" s="153"/>
      <c r="D27" s="139"/>
      <c r="E27" s="141" t="s">
        <v>367</v>
      </c>
      <c r="F27" s="226" t="s">
        <v>505</v>
      </c>
      <c r="G27" s="226"/>
      <c r="H27" s="226"/>
      <c r="I27" s="113"/>
      <c r="J27" s="105"/>
      <c r="IV27" s="105"/>
    </row>
    <row r="28" spans="1:256" x14ac:dyDescent="0.2">
      <c r="A28" s="105"/>
      <c r="B28" s="112"/>
      <c r="C28" s="153"/>
      <c r="D28" s="139"/>
      <c r="E28" s="141" t="s">
        <v>61</v>
      </c>
      <c r="F28" s="226" t="s">
        <v>176</v>
      </c>
      <c r="G28" s="226"/>
      <c r="H28" s="226"/>
      <c r="I28" s="113"/>
      <c r="J28" s="105"/>
      <c r="IV28" s="105"/>
    </row>
    <row r="29" spans="1:256" x14ac:dyDescent="0.2">
      <c r="A29" s="105"/>
      <c r="B29" s="112"/>
      <c r="C29" s="153"/>
      <c r="D29" s="142"/>
      <c r="E29" s="141"/>
      <c r="F29" s="141"/>
      <c r="G29" s="141"/>
      <c r="H29" s="141"/>
      <c r="I29" s="113"/>
      <c r="J29" s="105"/>
      <c r="IV29" s="105"/>
    </row>
    <row r="30" spans="1:256" x14ac:dyDescent="0.2">
      <c r="A30" s="116"/>
      <c r="B30" s="117"/>
      <c r="C30" s="154"/>
      <c r="D30" s="119"/>
      <c r="E30" s="118"/>
      <c r="F30" s="118"/>
      <c r="G30" s="118"/>
      <c r="H30" s="118"/>
      <c r="I30" s="120"/>
      <c r="J30" s="116"/>
      <c r="IV30" s="116"/>
    </row>
    <row r="31" spans="1:256" ht="12.75" customHeight="1" x14ac:dyDescent="0.2">
      <c r="A31" s="105"/>
      <c r="B31" s="112"/>
      <c r="C31" s="231" t="s">
        <v>470</v>
      </c>
      <c r="D31" s="144"/>
      <c r="E31" s="144" t="s">
        <v>168</v>
      </c>
      <c r="F31" s="233" t="s">
        <v>56</v>
      </c>
      <c r="G31" s="233"/>
      <c r="H31" s="233"/>
      <c r="I31" s="113"/>
      <c r="J31" s="105"/>
      <c r="IV31" s="105"/>
    </row>
    <row r="32" spans="1:256" x14ac:dyDescent="0.2">
      <c r="A32" s="116"/>
      <c r="B32" s="117"/>
      <c r="C32" s="232"/>
      <c r="D32" s="141"/>
      <c r="E32" s="141"/>
      <c r="F32" s="226"/>
      <c r="G32" s="226"/>
      <c r="H32" s="226"/>
      <c r="I32" s="120"/>
      <c r="J32" s="116"/>
      <c r="IV32" s="116"/>
    </row>
    <row r="33" spans="1:256" ht="12.75" customHeight="1" x14ac:dyDescent="0.2">
      <c r="A33" s="121"/>
      <c r="B33" s="122"/>
      <c r="C33" s="232"/>
      <c r="D33" s="141"/>
      <c r="E33" s="141" t="s">
        <v>55</v>
      </c>
      <c r="F33" s="226" t="s">
        <v>476</v>
      </c>
      <c r="G33" s="226"/>
      <c r="H33" s="226"/>
      <c r="I33" s="123"/>
      <c r="J33" s="121"/>
      <c r="IV33" s="121"/>
    </row>
    <row r="34" spans="1:256" x14ac:dyDescent="0.2">
      <c r="A34" s="116"/>
      <c r="B34" s="117"/>
      <c r="C34" s="155"/>
      <c r="D34" s="141"/>
      <c r="E34" s="141"/>
      <c r="F34" s="141"/>
      <c r="G34" s="141"/>
      <c r="H34" s="141"/>
      <c r="I34" s="120"/>
      <c r="J34" s="116"/>
      <c r="IV34" s="116"/>
    </row>
    <row r="35" spans="1:256" ht="12.75" customHeight="1" x14ac:dyDescent="0.2">
      <c r="A35" s="124"/>
      <c r="B35" s="125"/>
      <c r="C35" s="155"/>
      <c r="D35" s="141"/>
      <c r="E35" s="141" t="s">
        <v>170</v>
      </c>
      <c r="F35" s="226" t="s">
        <v>59</v>
      </c>
      <c r="G35" s="226"/>
      <c r="H35" s="226"/>
      <c r="I35" s="127"/>
      <c r="J35" s="124"/>
      <c r="IV35" s="124"/>
    </row>
    <row r="36" spans="1:256" x14ac:dyDescent="0.2">
      <c r="A36" s="105"/>
      <c r="B36" s="112"/>
      <c r="C36" s="155"/>
      <c r="D36" s="141"/>
      <c r="E36" s="141"/>
      <c r="F36" s="141" t="s">
        <v>171</v>
      </c>
      <c r="G36" s="234" t="s">
        <v>477</v>
      </c>
      <c r="H36" s="234"/>
      <c r="I36" s="113"/>
      <c r="J36" s="105"/>
      <c r="IV36" s="105"/>
    </row>
    <row r="37" spans="1:256" x14ac:dyDescent="0.2">
      <c r="A37" s="124"/>
      <c r="B37" s="125"/>
      <c r="C37" s="155"/>
      <c r="D37" s="141"/>
      <c r="E37" s="141"/>
      <c r="F37" s="141" t="s">
        <v>172</v>
      </c>
      <c r="G37" s="235" t="s">
        <v>471</v>
      </c>
      <c r="H37" s="235"/>
      <c r="I37" s="127"/>
      <c r="J37" s="124"/>
      <c r="IV37" s="124"/>
    </row>
    <row r="38" spans="1:256" ht="27" customHeight="1" x14ac:dyDescent="0.2">
      <c r="A38" s="124"/>
      <c r="B38" s="125"/>
      <c r="C38" s="155"/>
      <c r="D38" s="141"/>
      <c r="E38" s="141"/>
      <c r="F38" s="141"/>
      <c r="G38" s="145" t="s">
        <v>472</v>
      </c>
      <c r="H38" s="146" t="s">
        <v>473</v>
      </c>
      <c r="I38" s="127"/>
      <c r="J38" s="124"/>
      <c r="IV38" s="124"/>
    </row>
    <row r="39" spans="1:256" ht="27" customHeight="1" x14ac:dyDescent="0.2">
      <c r="A39" s="105"/>
      <c r="B39" s="112"/>
      <c r="C39" s="155"/>
      <c r="D39" s="141"/>
      <c r="E39" s="141"/>
      <c r="F39" s="141"/>
      <c r="G39" s="145" t="s">
        <v>472</v>
      </c>
      <c r="H39" s="146" t="s">
        <v>474</v>
      </c>
      <c r="I39" s="113"/>
      <c r="J39" s="105"/>
      <c r="IV39" s="105"/>
    </row>
    <row r="40" spans="1:256" ht="27.75" customHeight="1" x14ac:dyDescent="0.2">
      <c r="A40" s="105"/>
      <c r="B40" s="112"/>
      <c r="C40" s="155"/>
      <c r="D40" s="141"/>
      <c r="E40" s="141"/>
      <c r="F40" s="141"/>
      <c r="G40" s="145" t="s">
        <v>472</v>
      </c>
      <c r="H40" s="146" t="s">
        <v>475</v>
      </c>
      <c r="I40" s="113"/>
      <c r="J40" s="105"/>
      <c r="IV40" s="105"/>
    </row>
    <row r="41" spans="1:256" ht="30" customHeight="1" x14ac:dyDescent="0.2">
      <c r="A41" s="105"/>
      <c r="B41" s="112"/>
      <c r="C41" s="155"/>
      <c r="D41" s="141"/>
      <c r="E41" s="141"/>
      <c r="F41" s="141" t="s">
        <v>173</v>
      </c>
      <c r="G41" s="235" t="s">
        <v>375</v>
      </c>
      <c r="H41" s="235"/>
      <c r="I41" s="113"/>
      <c r="J41" s="105"/>
      <c r="IV41" s="105"/>
    </row>
    <row r="42" spans="1:256" x14ac:dyDescent="0.2">
      <c r="A42" s="105"/>
      <c r="B42" s="112"/>
      <c r="C42" s="155"/>
      <c r="D42" s="141"/>
      <c r="E42" s="141"/>
      <c r="F42" s="141"/>
      <c r="G42" s="141"/>
      <c r="H42" s="141"/>
      <c r="I42" s="113"/>
      <c r="J42" s="105"/>
      <c r="IV42" s="105"/>
    </row>
    <row r="43" spans="1:256" ht="26.25" customHeight="1" x14ac:dyDescent="0.2">
      <c r="A43" s="105"/>
      <c r="B43" s="112"/>
      <c r="C43" s="155"/>
      <c r="D43" s="147"/>
      <c r="E43" s="141" t="s">
        <v>57</v>
      </c>
      <c r="F43" s="230" t="s">
        <v>558</v>
      </c>
      <c r="G43" s="230"/>
      <c r="H43" s="230"/>
      <c r="I43" s="113"/>
      <c r="J43" s="105"/>
      <c r="IV43" s="105"/>
    </row>
    <row r="44" spans="1:256" x14ac:dyDescent="0.2">
      <c r="A44" s="105"/>
      <c r="B44" s="112"/>
      <c r="C44" s="152"/>
      <c r="D44" s="115"/>
      <c r="E44" s="126"/>
      <c r="F44" s="114"/>
      <c r="G44" s="114"/>
      <c r="H44" s="114"/>
      <c r="I44" s="113"/>
      <c r="J44" s="105"/>
      <c r="IV44" s="105"/>
    </row>
    <row r="45" spans="1:256" x14ac:dyDescent="0.2">
      <c r="A45" s="105"/>
      <c r="B45" s="112"/>
      <c r="C45" s="152"/>
      <c r="D45" s="115"/>
      <c r="E45" s="126"/>
      <c r="F45" s="114"/>
      <c r="G45" s="114"/>
      <c r="H45" s="114"/>
      <c r="I45" s="113"/>
      <c r="J45" s="105"/>
      <c r="IV45" s="105"/>
    </row>
    <row r="46" spans="1:256" ht="15" x14ac:dyDescent="0.2">
      <c r="A46" s="105"/>
      <c r="B46" s="112"/>
      <c r="C46" s="150" t="s">
        <v>478</v>
      </c>
      <c r="D46" s="148"/>
      <c r="E46" s="233" t="s">
        <v>177</v>
      </c>
      <c r="F46" s="233"/>
      <c r="G46" s="233"/>
      <c r="H46" s="233"/>
      <c r="I46" s="113"/>
      <c r="J46" s="105"/>
      <c r="IV46" s="105"/>
    </row>
    <row r="47" spans="1:256" x14ac:dyDescent="0.2">
      <c r="A47" s="105"/>
      <c r="B47" s="112"/>
      <c r="C47" s="155"/>
      <c r="D47" s="147"/>
      <c r="E47" s="141"/>
      <c r="F47" s="141"/>
      <c r="G47" s="141"/>
      <c r="H47" s="141"/>
      <c r="I47" s="113"/>
      <c r="J47" s="105"/>
      <c r="IV47" s="105"/>
    </row>
    <row r="48" spans="1:256" ht="40.5" customHeight="1" x14ac:dyDescent="0.2">
      <c r="A48" s="105"/>
      <c r="B48" s="112"/>
      <c r="C48" s="155"/>
      <c r="D48" s="147"/>
      <c r="E48" s="141" t="s">
        <v>168</v>
      </c>
      <c r="F48" s="230" t="s">
        <v>479</v>
      </c>
      <c r="G48" s="230"/>
      <c r="H48" s="230"/>
      <c r="I48" s="113"/>
      <c r="J48" s="105"/>
      <c r="IV48" s="105"/>
    </row>
    <row r="49" spans="1:256" x14ac:dyDescent="0.2">
      <c r="A49" s="105"/>
      <c r="B49" s="112"/>
      <c r="C49" s="155"/>
      <c r="D49" s="147"/>
      <c r="E49" s="141"/>
      <c r="F49" s="230" t="s">
        <v>480</v>
      </c>
      <c r="G49" s="230"/>
      <c r="H49" s="230"/>
      <c r="I49" s="113"/>
      <c r="J49" s="105"/>
      <c r="IV49" s="105"/>
    </row>
    <row r="50" spans="1:256" ht="39" customHeight="1" x14ac:dyDescent="0.2">
      <c r="A50" s="105"/>
      <c r="B50" s="112"/>
      <c r="C50" s="155"/>
      <c r="D50" s="147"/>
      <c r="E50" s="141"/>
      <c r="F50" s="140" t="s">
        <v>171</v>
      </c>
      <c r="G50" s="230" t="s">
        <v>481</v>
      </c>
      <c r="H50" s="230"/>
      <c r="I50" s="113"/>
      <c r="J50" s="105"/>
      <c r="IV50" s="105"/>
    </row>
    <row r="51" spans="1:256" ht="25.5" customHeight="1" x14ac:dyDescent="0.2">
      <c r="A51" s="105"/>
      <c r="B51" s="112"/>
      <c r="C51" s="155"/>
      <c r="D51" s="147"/>
      <c r="E51" s="141"/>
      <c r="F51" s="140" t="s">
        <v>172</v>
      </c>
      <c r="G51" s="230" t="s">
        <v>482</v>
      </c>
      <c r="H51" s="230"/>
      <c r="I51" s="113"/>
      <c r="J51" s="105"/>
      <c r="IV51" s="105"/>
    </row>
    <row r="52" spans="1:256" ht="29.25" customHeight="1" x14ac:dyDescent="0.2">
      <c r="A52" s="105"/>
      <c r="B52" s="112"/>
      <c r="C52" s="155"/>
      <c r="D52" s="147"/>
      <c r="E52" s="141"/>
      <c r="F52" s="140" t="s">
        <v>173</v>
      </c>
      <c r="G52" s="230" t="s">
        <v>483</v>
      </c>
      <c r="H52" s="230"/>
      <c r="I52" s="113"/>
      <c r="J52" s="105"/>
      <c r="IV52" s="105"/>
    </row>
    <row r="53" spans="1:256" x14ac:dyDescent="0.2">
      <c r="A53" s="121"/>
      <c r="B53" s="122"/>
      <c r="C53" s="155"/>
      <c r="D53" s="147"/>
      <c r="E53" s="141"/>
      <c r="F53" s="141"/>
      <c r="G53" s="141"/>
      <c r="H53" s="141"/>
      <c r="I53" s="123"/>
      <c r="J53" s="121"/>
      <c r="IV53" s="121"/>
    </row>
    <row r="54" spans="1:256" ht="67.5" customHeight="1" x14ac:dyDescent="0.2">
      <c r="A54" s="105"/>
      <c r="B54" s="112"/>
      <c r="C54" s="155"/>
      <c r="D54" s="147"/>
      <c r="E54" s="141" t="s">
        <v>55</v>
      </c>
      <c r="F54" s="230" t="s">
        <v>484</v>
      </c>
      <c r="G54" s="230"/>
      <c r="H54" s="230"/>
      <c r="I54" s="113"/>
      <c r="J54" s="105"/>
      <c r="IV54" s="105"/>
    </row>
    <row r="55" spans="1:256" x14ac:dyDescent="0.2">
      <c r="A55" s="105"/>
      <c r="B55" s="112"/>
      <c r="C55" s="155"/>
      <c r="D55" s="147"/>
      <c r="E55" s="115"/>
      <c r="F55" s="115"/>
      <c r="G55" s="115"/>
      <c r="H55" s="115"/>
      <c r="I55" s="113"/>
      <c r="J55" s="105"/>
      <c r="IV55" s="105"/>
    </row>
    <row r="56" spans="1:256" x14ac:dyDescent="0.2">
      <c r="A56" s="105"/>
      <c r="B56" s="112"/>
      <c r="C56" s="155"/>
      <c r="D56" s="147"/>
      <c r="E56" s="115"/>
      <c r="F56" s="115"/>
      <c r="G56" s="115"/>
      <c r="H56" s="115"/>
      <c r="I56" s="113"/>
      <c r="J56" s="105"/>
      <c r="IV56" s="105"/>
    </row>
    <row r="57" spans="1:256" ht="27.75" customHeight="1" x14ac:dyDescent="0.2">
      <c r="A57" s="105"/>
      <c r="B57" s="112"/>
      <c r="C57" s="150" t="s">
        <v>485</v>
      </c>
      <c r="D57" s="148"/>
      <c r="E57" s="236" t="s">
        <v>486</v>
      </c>
      <c r="F57" s="236"/>
      <c r="G57" s="236"/>
      <c r="H57" s="236"/>
      <c r="I57" s="113"/>
      <c r="J57" s="105"/>
      <c r="IV57" s="105"/>
    </row>
    <row r="58" spans="1:256" ht="29.25" customHeight="1" x14ac:dyDescent="0.2">
      <c r="A58" s="105"/>
      <c r="B58" s="112"/>
      <c r="C58" s="155"/>
      <c r="D58" s="147"/>
      <c r="E58" s="141" t="s">
        <v>168</v>
      </c>
      <c r="F58" s="230" t="s">
        <v>487</v>
      </c>
      <c r="G58" s="230"/>
      <c r="H58" s="230"/>
      <c r="I58" s="113"/>
      <c r="J58" s="105"/>
      <c r="IV58" s="105"/>
    </row>
    <row r="59" spans="1:256" ht="27" customHeight="1" x14ac:dyDescent="0.2">
      <c r="A59" s="124"/>
      <c r="B59" s="125"/>
      <c r="C59" s="155"/>
      <c r="D59" s="147"/>
      <c r="E59" s="141" t="s">
        <v>55</v>
      </c>
      <c r="F59" s="230" t="s">
        <v>488</v>
      </c>
      <c r="G59" s="230"/>
      <c r="H59" s="230"/>
      <c r="I59" s="127"/>
      <c r="J59" s="124"/>
      <c r="IV59" s="124"/>
    </row>
    <row r="60" spans="1:256" ht="26.25" customHeight="1" x14ac:dyDescent="0.2">
      <c r="A60" s="124"/>
      <c r="B60" s="125"/>
      <c r="C60" s="155"/>
      <c r="D60" s="147"/>
      <c r="E60" s="141" t="s">
        <v>170</v>
      </c>
      <c r="F60" s="230" t="s">
        <v>489</v>
      </c>
      <c r="G60" s="230"/>
      <c r="H60" s="230"/>
      <c r="I60" s="127"/>
      <c r="J60" s="124"/>
      <c r="IV60" s="124"/>
    </row>
    <row r="61" spans="1:256" ht="27" customHeight="1" x14ac:dyDescent="0.2">
      <c r="A61" s="124"/>
      <c r="B61" s="125"/>
      <c r="C61" s="155"/>
      <c r="D61" s="147"/>
      <c r="E61" s="141" t="s">
        <v>57</v>
      </c>
      <c r="F61" s="230" t="s">
        <v>490</v>
      </c>
      <c r="G61" s="230"/>
      <c r="H61" s="230"/>
      <c r="I61" s="127"/>
      <c r="J61" s="124"/>
      <c r="IV61" s="124"/>
    </row>
    <row r="62" spans="1:256" x14ac:dyDescent="0.2">
      <c r="A62" s="124"/>
      <c r="B62" s="125"/>
      <c r="C62" s="153"/>
      <c r="D62" s="149"/>
      <c r="E62" s="115"/>
      <c r="F62" s="115"/>
      <c r="G62" s="115"/>
      <c r="H62" s="115"/>
      <c r="I62" s="127"/>
      <c r="J62" s="124"/>
      <c r="IV62" s="124"/>
    </row>
    <row r="63" spans="1:256" x14ac:dyDescent="0.2">
      <c r="A63" s="124"/>
      <c r="B63" s="125"/>
      <c r="C63" s="153"/>
      <c r="D63" s="149"/>
      <c r="E63" s="115"/>
      <c r="F63" s="115"/>
      <c r="G63" s="115"/>
      <c r="H63" s="115"/>
      <c r="I63" s="127"/>
      <c r="J63" s="124"/>
      <c r="IV63" s="124"/>
    </row>
    <row r="64" spans="1:256" ht="30" x14ac:dyDescent="0.2">
      <c r="A64" s="124"/>
      <c r="B64" s="125"/>
      <c r="C64" s="150" t="s">
        <v>491</v>
      </c>
      <c r="D64" s="148"/>
      <c r="E64" s="236" t="s">
        <v>589</v>
      </c>
      <c r="F64" s="236"/>
      <c r="G64" s="236"/>
      <c r="H64" s="236"/>
      <c r="I64" s="127"/>
      <c r="J64" s="124"/>
      <c r="IV64" s="124"/>
    </row>
    <row r="65" spans="1:256" x14ac:dyDescent="0.2">
      <c r="A65" s="124"/>
      <c r="B65" s="125"/>
      <c r="C65" s="153"/>
      <c r="D65" s="149"/>
      <c r="E65" s="115"/>
      <c r="F65" s="115"/>
      <c r="G65" s="115"/>
      <c r="H65" s="115"/>
      <c r="I65" s="127"/>
      <c r="J65" s="124"/>
      <c r="IV65" s="124"/>
    </row>
    <row r="66" spans="1:256" x14ac:dyDescent="0.2">
      <c r="A66" s="124"/>
      <c r="B66" s="125"/>
      <c r="C66" s="153"/>
      <c r="D66" s="149"/>
      <c r="E66" s="115"/>
      <c r="F66" s="115"/>
      <c r="G66" s="115"/>
      <c r="H66" s="115"/>
      <c r="I66" s="127"/>
      <c r="J66" s="124"/>
      <c r="IV66" s="124"/>
    </row>
    <row r="67" spans="1:256" ht="67.5" customHeight="1" x14ac:dyDescent="0.2">
      <c r="A67" s="124"/>
      <c r="B67" s="125"/>
      <c r="C67" s="150" t="s">
        <v>492</v>
      </c>
      <c r="D67" s="148"/>
      <c r="E67" s="236" t="s">
        <v>590</v>
      </c>
      <c r="F67" s="236"/>
      <c r="G67" s="236"/>
      <c r="H67" s="236"/>
      <c r="I67" s="127"/>
      <c r="J67" s="124"/>
      <c r="IV67" s="124"/>
    </row>
    <row r="68" spans="1:256" x14ac:dyDescent="0.2">
      <c r="A68" s="124"/>
      <c r="B68" s="125"/>
      <c r="C68" s="138"/>
      <c r="D68" s="149"/>
      <c r="E68" s="114"/>
      <c r="F68" s="115"/>
      <c r="G68" s="115"/>
      <c r="H68" s="114"/>
      <c r="I68" s="127"/>
      <c r="J68" s="124"/>
      <c r="IV68" s="124"/>
    </row>
    <row r="69" spans="1:256" x14ac:dyDescent="0.2">
      <c r="A69" s="124"/>
      <c r="B69" s="125"/>
      <c r="C69" s="138"/>
      <c r="D69" s="149"/>
      <c r="E69" s="114"/>
      <c r="F69" s="115"/>
      <c r="G69" s="115"/>
      <c r="H69" s="114"/>
      <c r="I69" s="127"/>
      <c r="J69" s="124"/>
      <c r="IV69" s="124"/>
    </row>
    <row r="70" spans="1:256" ht="15.75" x14ac:dyDescent="0.2">
      <c r="A70" s="105"/>
      <c r="B70" s="112"/>
      <c r="C70" s="237" t="s">
        <v>368</v>
      </c>
      <c r="D70" s="237"/>
      <c r="E70" s="237"/>
      <c r="F70" s="237"/>
      <c r="G70" s="237"/>
      <c r="H70" s="237"/>
      <c r="I70" s="113"/>
      <c r="J70" s="105"/>
      <c r="IV70" s="105"/>
    </row>
    <row r="71" spans="1:256" x14ac:dyDescent="0.2">
      <c r="A71" s="105"/>
      <c r="B71" s="112"/>
      <c r="C71" s="133"/>
      <c r="D71" s="225"/>
      <c r="E71" s="225"/>
      <c r="F71" s="114"/>
      <c r="G71" s="114"/>
      <c r="H71" s="114"/>
      <c r="I71" s="113"/>
      <c r="J71" s="105"/>
      <c r="IV71" s="105"/>
    </row>
    <row r="72" spans="1:256" ht="13.5" thickBot="1" x14ac:dyDescent="0.25">
      <c r="A72" s="105"/>
      <c r="B72" s="128"/>
      <c r="C72" s="129"/>
      <c r="D72" s="130"/>
      <c r="E72" s="129"/>
      <c r="F72" s="129"/>
      <c r="G72" s="129"/>
      <c r="H72" s="129"/>
      <c r="I72" s="131"/>
      <c r="J72" s="105"/>
      <c r="IV72" s="105"/>
    </row>
    <row r="73" spans="1:256" hidden="1" x14ac:dyDescent="0.2">
      <c r="A73" s="105"/>
      <c r="B73" s="105"/>
      <c r="C73" s="105"/>
      <c r="D73" s="106"/>
      <c r="E73" s="105"/>
      <c r="F73" s="105"/>
      <c r="G73" s="105"/>
      <c r="H73" s="105"/>
      <c r="I73" s="105"/>
      <c r="J73" s="105"/>
      <c r="IV73" s="105"/>
    </row>
    <row r="74" spans="1:256" hidden="1" x14ac:dyDescent="0.2"/>
    <row r="75" spans="1:256" hidden="1" x14ac:dyDescent="0.2"/>
    <row r="76" spans="1:256" hidden="1" x14ac:dyDescent="0.2"/>
    <row r="77" spans="1:256" hidden="1" x14ac:dyDescent="0.2"/>
    <row r="78" spans="1:256" hidden="1" x14ac:dyDescent="0.2"/>
    <row r="79" spans="1:256" hidden="1" x14ac:dyDescent="0.2"/>
    <row r="80" spans="1:25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spans="1:256" hidden="1" x14ac:dyDescent="0.2"/>
    <row r="65522" spans="1:256" hidden="1" x14ac:dyDescent="0.2"/>
    <row r="65523" spans="1:256" hidden="1" x14ac:dyDescent="0.2"/>
    <row r="65524" spans="1:256" hidden="1" x14ac:dyDescent="0.2"/>
    <row r="65525" spans="1:256" hidden="1" x14ac:dyDescent="0.2"/>
    <row r="65526" spans="1:256" hidden="1" x14ac:dyDescent="0.2"/>
    <row r="65527" spans="1:256" hidden="1" x14ac:dyDescent="0.2">
      <c r="A65527" s="105"/>
      <c r="B65527" s="105"/>
      <c r="C65527" s="105"/>
      <c r="D65527" s="106"/>
      <c r="E65527" s="105"/>
      <c r="F65527" s="105"/>
      <c r="G65527" s="105"/>
      <c r="H65527" s="105"/>
      <c r="I65527" s="105"/>
      <c r="J65527" s="105"/>
      <c r="IV65527" s="105"/>
    </row>
    <row r="65528" spans="1:256" hidden="1" x14ac:dyDescent="0.2"/>
    <row r="65529" spans="1:256" hidden="1" x14ac:dyDescent="0.2"/>
    <row r="65530" spans="1:256" hidden="1" x14ac:dyDescent="0.2"/>
    <row r="65531" spans="1:256" hidden="1" x14ac:dyDescent="0.2"/>
    <row r="65532" spans="1:256" hidden="1" x14ac:dyDescent="0.2"/>
    <row r="65533" spans="1:256" hidden="1" x14ac:dyDescent="0.2"/>
    <row r="65534" spans="1:256" hidden="1" x14ac:dyDescent="0.2"/>
    <row r="65535" spans="1:256" hidden="1" x14ac:dyDescent="0.2"/>
    <row r="65536" spans="1:256" x14ac:dyDescent="0.2">
      <c r="A65536" s="105"/>
      <c r="B65536" s="105"/>
      <c r="C65536" s="105"/>
      <c r="D65536" s="106"/>
      <c r="E65536" s="105"/>
      <c r="F65536" s="105"/>
      <c r="G65536" s="105"/>
      <c r="H65536" s="105"/>
      <c r="I65536" s="105"/>
      <c r="J65536" s="105"/>
      <c r="IV65536" s="105"/>
    </row>
  </sheetData>
  <sheetProtection password="D3B5" sheet="1" objects="1" scenarios="1"/>
  <mergeCells count="41">
    <mergeCell ref="E64:H64"/>
    <mergeCell ref="E67:H67"/>
    <mergeCell ref="C70:H70"/>
    <mergeCell ref="F54:H54"/>
    <mergeCell ref="E57:H57"/>
    <mergeCell ref="F58:H58"/>
    <mergeCell ref="F59:H59"/>
    <mergeCell ref="F60:H60"/>
    <mergeCell ref="F61:H61"/>
    <mergeCell ref="G52:H52"/>
    <mergeCell ref="G36:H36"/>
    <mergeCell ref="G37:H37"/>
    <mergeCell ref="G41:H41"/>
    <mergeCell ref="F43:H43"/>
    <mergeCell ref="E46:H46"/>
    <mergeCell ref="F48:H48"/>
    <mergeCell ref="F49:H49"/>
    <mergeCell ref="G50:H50"/>
    <mergeCell ref="G51:H51"/>
    <mergeCell ref="F27:H27"/>
    <mergeCell ref="F28:H28"/>
    <mergeCell ref="C31:C33"/>
    <mergeCell ref="F31:H31"/>
    <mergeCell ref="F32:H32"/>
    <mergeCell ref="F33:H33"/>
    <mergeCell ref="D71:E71"/>
    <mergeCell ref="F23:H23"/>
    <mergeCell ref="C3:H3"/>
    <mergeCell ref="C4:H4"/>
    <mergeCell ref="C6:H6"/>
    <mergeCell ref="E8:H8"/>
    <mergeCell ref="E11:H11"/>
    <mergeCell ref="F13:H13"/>
    <mergeCell ref="F14:H14"/>
    <mergeCell ref="E16:H16"/>
    <mergeCell ref="E19:H19"/>
    <mergeCell ref="F21:H21"/>
    <mergeCell ref="F35:H35"/>
    <mergeCell ref="F24:H24"/>
    <mergeCell ref="F25:H25"/>
    <mergeCell ref="F26:H26"/>
  </mergeCells>
  <phoneticPr fontId="10" type="noConversion"/>
  <pageMargins left="0.75" right="0.75" top="1" bottom="1" header="0" footer="0"/>
  <pageSetup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I154"/>
  <sheetViews>
    <sheetView zoomScale="75" zoomScaleNormal="75" workbookViewId="0">
      <pane xSplit="4" ySplit="9" topLeftCell="E57" activePane="bottomRight" state="frozen"/>
      <selection pane="topRight" activeCell="D1" sqref="D1"/>
      <selection pane="bottomLeft" activeCell="A10" sqref="A10"/>
      <selection pane="bottomRight" activeCell="F58" sqref="F58"/>
    </sheetView>
  </sheetViews>
  <sheetFormatPr baseColWidth="10" defaultRowHeight="15" x14ac:dyDescent="0.2"/>
  <cols>
    <col min="1" max="1" width="10.5703125" style="27" customWidth="1"/>
    <col min="2" max="2" width="6.7109375" style="27" customWidth="1"/>
    <col min="3" max="3" width="45.7109375" style="42" customWidth="1"/>
    <col min="4" max="4" width="47.5703125" style="22" customWidth="1"/>
    <col min="5" max="5" width="14.5703125" style="81" customWidth="1"/>
    <col min="6" max="6" width="45.7109375" style="24" customWidth="1"/>
    <col min="7" max="9" width="45.7109375" style="23" customWidth="1"/>
    <col min="10" max="10" width="30.42578125" style="23" customWidth="1"/>
    <col min="11" max="11" width="11.42578125" style="23"/>
    <col min="12" max="12" width="30.7109375" style="23" customWidth="1"/>
    <col min="13" max="15" width="11.42578125" style="23"/>
    <col min="16" max="16" width="15" style="24" customWidth="1"/>
    <col min="17" max="17" width="20.85546875" style="24" customWidth="1"/>
    <col min="18" max="18" width="27.85546875" style="24" customWidth="1"/>
    <col min="19" max="19" width="37.140625" style="24" customWidth="1"/>
    <col min="20" max="20" width="14" style="24" customWidth="1"/>
    <col min="21" max="21" width="11.85546875" style="24" customWidth="1"/>
    <col min="22" max="22" width="11.42578125" style="24"/>
    <col min="23" max="23" width="14.7109375" style="24" customWidth="1"/>
    <col min="24" max="25" width="13.28515625" style="24" customWidth="1"/>
    <col min="26" max="26" width="15.85546875" style="24" customWidth="1"/>
    <col min="27" max="27" width="15.28515625" style="25" customWidth="1"/>
    <col min="28" max="28" width="13.85546875" style="25" customWidth="1"/>
    <col min="29" max="29" width="41.42578125" style="26" customWidth="1"/>
    <col min="30" max="30" width="13.28515625" style="25" customWidth="1"/>
    <col min="31" max="31" width="11.42578125" style="25"/>
    <col min="32" max="32" width="13.28515625" style="25" customWidth="1"/>
    <col min="33" max="33" width="11.42578125" style="25"/>
    <col min="34" max="34" width="19.140625" style="25" customWidth="1"/>
    <col min="35" max="35" width="11.42578125" style="25"/>
    <col min="36" max="36" width="31" style="23" customWidth="1"/>
    <col min="37" max="39" width="11.42578125" style="23"/>
    <col min="40" max="40" width="14.85546875" style="23" customWidth="1"/>
    <col min="41" max="16384" width="11.42578125" style="23"/>
  </cols>
  <sheetData>
    <row r="1" spans="1:35" x14ac:dyDescent="0.25">
      <c r="A1" s="20"/>
      <c r="B1" s="20"/>
      <c r="C1" s="21"/>
      <c r="E1" s="20"/>
      <c r="F1" s="23"/>
    </row>
    <row r="2" spans="1:35" ht="21" x14ac:dyDescent="0.35">
      <c r="C2" s="28" t="s">
        <v>514</v>
      </c>
      <c r="D2" s="29"/>
      <c r="E2" s="30"/>
      <c r="G2" s="168"/>
      <c r="R2" s="31"/>
      <c r="AC2" s="32" t="s">
        <v>226</v>
      </c>
    </row>
    <row r="3" spans="1:35" x14ac:dyDescent="0.2">
      <c r="A3" s="33"/>
      <c r="B3" s="33"/>
      <c r="C3" s="34"/>
      <c r="D3" s="29"/>
      <c r="E3" s="35"/>
      <c r="G3" s="36"/>
      <c r="H3" s="36"/>
      <c r="I3" s="36"/>
      <c r="J3" s="36"/>
      <c r="K3" s="36"/>
      <c r="L3" s="36"/>
      <c r="M3" s="36"/>
      <c r="N3" s="36"/>
      <c r="X3" s="37"/>
      <c r="Y3" s="37"/>
      <c r="Z3" s="25"/>
      <c r="AC3" s="32" t="s">
        <v>185</v>
      </c>
      <c r="AF3" s="23"/>
      <c r="AG3" s="23"/>
      <c r="AH3" s="23"/>
      <c r="AI3" s="23"/>
    </row>
    <row r="4" spans="1:35" ht="15" customHeight="1" x14ac:dyDescent="0.2">
      <c r="A4" s="33"/>
      <c r="B4" s="33"/>
      <c r="C4" s="38" t="s">
        <v>222</v>
      </c>
      <c r="D4" s="209" t="s">
        <v>594</v>
      </c>
      <c r="E4" s="35"/>
      <c r="F4" s="209" t="s">
        <v>595</v>
      </c>
      <c r="G4" s="209" t="s">
        <v>597</v>
      </c>
      <c r="X4" s="25"/>
      <c r="Y4" s="40"/>
      <c r="Z4" s="25"/>
      <c r="AC4" s="32" t="s">
        <v>335</v>
      </c>
      <c r="AF4" s="23"/>
      <c r="AG4" s="23"/>
      <c r="AH4" s="23"/>
      <c r="AI4" s="23"/>
    </row>
    <row r="5" spans="1:35" x14ac:dyDescent="0.2">
      <c r="A5" s="33"/>
      <c r="B5" s="33"/>
      <c r="C5" s="38" t="s">
        <v>50</v>
      </c>
      <c r="D5" s="209" t="s">
        <v>599</v>
      </c>
      <c r="E5" s="41"/>
      <c r="F5" s="209" t="s">
        <v>596</v>
      </c>
      <c r="G5" s="209" t="s">
        <v>598</v>
      </c>
      <c r="X5" s="25"/>
      <c r="Y5" s="40"/>
      <c r="Z5" s="25"/>
      <c r="AC5" s="32"/>
      <c r="AF5" s="23"/>
      <c r="AG5" s="23"/>
      <c r="AH5" s="23"/>
      <c r="AI5" s="23"/>
    </row>
    <row r="6" spans="1:35" x14ac:dyDescent="0.2">
      <c r="A6" s="33"/>
      <c r="B6" s="33"/>
      <c r="D6" s="29"/>
      <c r="E6" s="35"/>
      <c r="H6" s="36"/>
      <c r="I6" s="36"/>
      <c r="J6" s="36"/>
      <c r="K6" s="36"/>
      <c r="L6" s="36"/>
      <c r="M6" s="36"/>
      <c r="N6" s="36"/>
      <c r="X6" s="37"/>
      <c r="Y6" s="37"/>
      <c r="Z6" s="25"/>
      <c r="AC6" s="32"/>
      <c r="AF6" s="23"/>
      <c r="AG6" s="23"/>
      <c r="AH6" s="23"/>
      <c r="AI6" s="23"/>
    </row>
    <row r="7" spans="1:35" x14ac:dyDescent="0.2">
      <c r="A7" s="33"/>
      <c r="B7" s="33"/>
      <c r="C7" s="34"/>
      <c r="D7" s="29"/>
      <c r="E7" s="35"/>
      <c r="F7" s="23"/>
      <c r="G7" s="36"/>
      <c r="H7" s="36"/>
      <c r="I7" s="36"/>
      <c r="J7" s="36"/>
      <c r="K7" s="36"/>
      <c r="L7" s="36"/>
      <c r="M7" s="36"/>
      <c r="N7" s="36"/>
      <c r="X7" s="37"/>
      <c r="Y7" s="37"/>
      <c r="Z7" s="25"/>
      <c r="AC7" s="32"/>
      <c r="AF7" s="23"/>
      <c r="AG7" s="23"/>
      <c r="AH7" s="23"/>
      <c r="AI7" s="23"/>
    </row>
    <row r="8" spans="1:35" x14ac:dyDescent="0.25">
      <c r="A8" s="43" t="s">
        <v>592</v>
      </c>
      <c r="B8" s="33"/>
      <c r="C8" s="43" t="s">
        <v>49</v>
      </c>
      <c r="D8" s="43" t="s">
        <v>48</v>
      </c>
      <c r="E8" s="43" t="s">
        <v>223</v>
      </c>
      <c r="F8" s="43" t="s">
        <v>586</v>
      </c>
      <c r="G8" s="43" t="s">
        <v>224</v>
      </c>
      <c r="H8" s="43" t="s">
        <v>374</v>
      </c>
      <c r="I8" s="43" t="s">
        <v>66</v>
      </c>
      <c r="J8" s="36"/>
      <c r="K8" s="36"/>
      <c r="L8" s="36"/>
      <c r="M8" s="36"/>
      <c r="N8" s="36"/>
      <c r="AC8" s="32"/>
    </row>
    <row r="9" spans="1:35" x14ac:dyDescent="0.2">
      <c r="A9" s="33"/>
      <c r="B9" s="33"/>
      <c r="C9" s="44"/>
      <c r="D9" s="29"/>
      <c r="E9" s="45"/>
      <c r="F9" s="23"/>
      <c r="G9" s="36"/>
      <c r="H9" s="36"/>
      <c r="I9" s="36"/>
      <c r="P9" s="46"/>
      <c r="T9" s="47"/>
      <c r="U9" s="47"/>
      <c r="V9" s="48"/>
      <c r="W9" s="48"/>
      <c r="X9" s="48"/>
      <c r="Y9" s="48"/>
      <c r="AC9" s="32"/>
    </row>
    <row r="10" spans="1:35" x14ac:dyDescent="0.2">
      <c r="A10" s="169"/>
      <c r="B10" s="169">
        <v>1</v>
      </c>
      <c r="C10" s="170" t="s">
        <v>225</v>
      </c>
      <c r="D10" s="171"/>
      <c r="E10" s="169"/>
      <c r="F10" s="172"/>
      <c r="G10" s="173"/>
      <c r="H10" s="173"/>
      <c r="I10" s="173"/>
      <c r="J10" s="32"/>
      <c r="K10" s="32"/>
      <c r="L10" s="32"/>
      <c r="M10" s="32"/>
      <c r="N10" s="32"/>
      <c r="O10" s="32"/>
      <c r="P10" s="51"/>
      <c r="Q10" s="26"/>
      <c r="R10" s="26"/>
      <c r="S10" s="26"/>
      <c r="T10" s="32"/>
      <c r="U10" s="32"/>
      <c r="V10" s="26"/>
      <c r="W10" s="26"/>
      <c r="X10" s="26"/>
      <c r="Y10" s="26"/>
      <c r="Z10" s="26"/>
      <c r="AA10" s="52"/>
      <c r="AB10" s="52"/>
      <c r="AC10" s="53" t="s">
        <v>293</v>
      </c>
    </row>
    <row r="11" spans="1:35" ht="143.25" customHeight="1" x14ac:dyDescent="0.2">
      <c r="A11" s="51" t="str">
        <f>IF('Por-tema'!I9="X","E",IF('Por-tema'!J9="X","T","P"))</f>
        <v>P</v>
      </c>
      <c r="B11" s="51" t="s">
        <v>380</v>
      </c>
      <c r="C11" s="55" t="s">
        <v>517</v>
      </c>
      <c r="D11" s="55" t="s">
        <v>301</v>
      </c>
      <c r="E11" s="56" t="s">
        <v>226</v>
      </c>
      <c r="F11" s="32" t="str">
        <f>IF(E11="SI",AC11,"")</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G11" s="50"/>
      <c r="H11" s="50"/>
      <c r="I11" s="50"/>
      <c r="J11" s="32"/>
      <c r="K11" s="32"/>
      <c r="L11" s="32"/>
      <c r="M11" s="32"/>
      <c r="N11" s="32"/>
      <c r="O11" s="32"/>
      <c r="P11" s="51"/>
      <c r="Q11" s="26"/>
      <c r="R11" s="26"/>
      <c r="S11" s="26"/>
      <c r="T11" s="32"/>
      <c r="U11" s="32"/>
      <c r="V11" s="26"/>
      <c r="W11" s="26"/>
      <c r="X11" s="26"/>
      <c r="Y11" s="26"/>
      <c r="Z11" s="26"/>
      <c r="AA11" s="52"/>
      <c r="AB11" s="52"/>
      <c r="AC11" s="57" t="s">
        <v>178</v>
      </c>
    </row>
    <row r="12" spans="1:35" ht="126" customHeight="1" x14ac:dyDescent="0.2">
      <c r="A12" s="51" t="str">
        <f>IF('Por-tema'!I10="X","E",IF('Por-tema'!J10="X","T","P"))</f>
        <v>T</v>
      </c>
      <c r="B12" s="51" t="s">
        <v>381</v>
      </c>
      <c r="C12" s="55" t="s">
        <v>448</v>
      </c>
      <c r="D12" s="55" t="s">
        <v>302</v>
      </c>
      <c r="E12" s="56" t="s">
        <v>226</v>
      </c>
      <c r="F12" s="32" t="str">
        <f t="shared" ref="F12:F25" si="0">IF(E12="SI",AC12,"")</f>
        <v>Documentación de la metodología debidamente oficializada; debe constar la aprobación por la autoridad institucional pertinente.</v>
      </c>
      <c r="G12" s="50"/>
      <c r="H12" s="50"/>
      <c r="I12" s="50"/>
      <c r="J12" s="32"/>
      <c r="K12" s="32"/>
      <c r="L12" s="32"/>
      <c r="M12" s="32"/>
      <c r="N12" s="32"/>
      <c r="O12" s="32"/>
      <c r="P12" s="51"/>
      <c r="Q12" s="26"/>
      <c r="R12" s="26"/>
      <c r="S12" s="26"/>
      <c r="T12" s="32"/>
      <c r="U12" s="32"/>
      <c r="V12" s="26"/>
      <c r="W12" s="26"/>
      <c r="X12" s="26"/>
      <c r="Y12" s="26"/>
      <c r="Z12" s="26"/>
      <c r="AA12" s="52"/>
      <c r="AB12" s="52"/>
      <c r="AC12" s="57" t="s">
        <v>452</v>
      </c>
    </row>
    <row r="13" spans="1:35" ht="115.5" customHeight="1" x14ac:dyDescent="0.2">
      <c r="A13" s="51" t="str">
        <f>IF('Por-tema'!I11="X","E",IF('Por-tema'!J11="X","T","P"))</f>
        <v>T</v>
      </c>
      <c r="B13" s="51" t="s">
        <v>382</v>
      </c>
      <c r="C13" s="55" t="s">
        <v>518</v>
      </c>
      <c r="D13" s="55" t="s">
        <v>303</v>
      </c>
      <c r="E13" s="56" t="s">
        <v>226</v>
      </c>
      <c r="F13" s="32" t="str">
        <f t="shared" si="0"/>
        <v>Documento(s) donde consten los mecanismos y se compruebe su aplicación.</v>
      </c>
      <c r="G13" s="50"/>
      <c r="H13" s="50"/>
      <c r="I13" s="50"/>
      <c r="J13" s="32"/>
      <c r="K13" s="32"/>
      <c r="L13" s="32"/>
      <c r="M13" s="32"/>
      <c r="N13" s="32"/>
      <c r="O13" s="32"/>
      <c r="P13" s="51"/>
      <c r="Q13" s="26"/>
      <c r="R13" s="26"/>
      <c r="S13" s="26"/>
      <c r="T13" s="32"/>
      <c r="U13" s="32"/>
      <c r="V13" s="26"/>
      <c r="W13" s="26"/>
      <c r="X13" s="26"/>
      <c r="Y13" s="26"/>
      <c r="Z13" s="26"/>
      <c r="AA13" s="52"/>
      <c r="AB13" s="52"/>
      <c r="AC13" s="57" t="s">
        <v>179</v>
      </c>
    </row>
    <row r="14" spans="1:35" ht="102" x14ac:dyDescent="0.2">
      <c r="A14" s="51" t="str">
        <f>IF('Por-tema'!I12="X","E",IF('Por-tema'!J12="X","T","P"))</f>
        <v>E</v>
      </c>
      <c r="B14" s="51" t="s">
        <v>383</v>
      </c>
      <c r="C14" s="55" t="s">
        <v>459</v>
      </c>
      <c r="D14" s="55" t="s">
        <v>86</v>
      </c>
      <c r="E14" s="56" t="s">
        <v>185</v>
      </c>
      <c r="F14" s="32" t="str">
        <f t="shared" si="0"/>
        <v/>
      </c>
      <c r="G14" s="50" t="s">
        <v>600</v>
      </c>
      <c r="H14" s="50"/>
      <c r="I14" s="50"/>
      <c r="J14" s="32"/>
      <c r="K14" s="32"/>
      <c r="L14" s="32"/>
      <c r="M14" s="32"/>
      <c r="N14" s="32"/>
      <c r="O14" s="32"/>
      <c r="P14" s="51"/>
      <c r="Q14" s="26"/>
      <c r="R14" s="26"/>
      <c r="S14" s="26"/>
      <c r="T14" s="32"/>
      <c r="U14" s="32"/>
      <c r="V14" s="26"/>
      <c r="W14" s="26"/>
      <c r="X14" s="26"/>
      <c r="Y14" s="26"/>
      <c r="Z14" s="26"/>
      <c r="AA14" s="52"/>
      <c r="AB14" s="52"/>
      <c r="AC14" s="57" t="s">
        <v>365</v>
      </c>
    </row>
    <row r="15" spans="1:35" ht="89.25" x14ac:dyDescent="0.2">
      <c r="A15" s="51" t="str">
        <f>IF('Por-tema'!I13="X","E",IF('Por-tema'!J13="X","T","P"))</f>
        <v>E</v>
      </c>
      <c r="B15" s="51" t="s">
        <v>384</v>
      </c>
      <c r="C15" s="55" t="s">
        <v>519</v>
      </c>
      <c r="D15" s="55" t="s">
        <v>148</v>
      </c>
      <c r="E15" s="56" t="s">
        <v>185</v>
      </c>
      <c r="F15" s="32" t="str">
        <f t="shared" si="0"/>
        <v/>
      </c>
      <c r="G15" s="50"/>
      <c r="H15" s="50"/>
      <c r="I15" s="50"/>
      <c r="J15" s="32"/>
      <c r="K15" s="32"/>
      <c r="L15" s="32"/>
      <c r="M15" s="32"/>
      <c r="N15" s="32"/>
      <c r="O15" s="32"/>
      <c r="P15" s="51"/>
      <c r="Q15" s="26"/>
      <c r="R15" s="26"/>
      <c r="S15" s="26"/>
      <c r="T15" s="32"/>
      <c r="U15" s="32"/>
      <c r="V15" s="26"/>
      <c r="W15" s="26"/>
      <c r="X15" s="26"/>
      <c r="Y15" s="26"/>
      <c r="Z15" s="26"/>
      <c r="AA15" s="52"/>
      <c r="AB15" s="52"/>
      <c r="AC15" s="57" t="s">
        <v>294</v>
      </c>
    </row>
    <row r="16" spans="1:35" ht="89.25" x14ac:dyDescent="0.2">
      <c r="A16" s="51" t="str">
        <f>IF('Por-tema'!I14="X","E",IF('Por-tema'!J14="X","T","P"))</f>
        <v>E</v>
      </c>
      <c r="B16" s="51" t="s">
        <v>385</v>
      </c>
      <c r="C16" s="55" t="s">
        <v>520</v>
      </c>
      <c r="D16" s="55" t="s">
        <v>149</v>
      </c>
      <c r="E16" s="56" t="s">
        <v>226</v>
      </c>
      <c r="F16" s="32" t="str">
        <f t="shared" si="0"/>
        <v>Indicadores en el plan anual institucional.</v>
      </c>
      <c r="G16" s="50"/>
      <c r="H16" s="50"/>
      <c r="I16" s="50"/>
      <c r="J16" s="32"/>
      <c r="K16" s="32"/>
      <c r="L16" s="32"/>
      <c r="M16" s="32"/>
      <c r="N16" s="32"/>
      <c r="O16" s="32"/>
      <c r="P16" s="51"/>
      <c r="Q16" s="26"/>
      <c r="R16" s="26"/>
      <c r="S16" s="26"/>
      <c r="T16" s="32"/>
      <c r="U16" s="32"/>
      <c r="V16" s="26"/>
      <c r="W16" s="26"/>
      <c r="X16" s="26"/>
      <c r="Y16" s="26"/>
      <c r="Z16" s="26"/>
      <c r="AA16" s="52"/>
      <c r="AB16" s="52"/>
      <c r="AC16" s="57" t="s">
        <v>295</v>
      </c>
    </row>
    <row r="17" spans="1:29" ht="51" x14ac:dyDescent="0.2">
      <c r="A17" s="51" t="str">
        <f>IF('Por-tema'!I15="X","E",IF('Por-tema'!J15="X","T","P"))</f>
        <v>T</v>
      </c>
      <c r="B17" s="51" t="s">
        <v>386</v>
      </c>
      <c r="C17" s="55" t="s">
        <v>43</v>
      </c>
      <c r="D17" s="55" t="s">
        <v>150</v>
      </c>
      <c r="E17" s="56" t="s">
        <v>185</v>
      </c>
      <c r="F17" s="32" t="str">
        <f t="shared" si="0"/>
        <v/>
      </c>
      <c r="G17" s="50"/>
      <c r="H17" s="50"/>
      <c r="I17" s="50"/>
      <c r="J17" s="32"/>
      <c r="K17" s="32"/>
      <c r="L17" s="32"/>
      <c r="M17" s="32"/>
      <c r="N17" s="32"/>
      <c r="O17" s="32"/>
      <c r="P17" s="51"/>
      <c r="Q17" s="26"/>
      <c r="R17" s="26"/>
      <c r="S17" s="26"/>
      <c r="T17" s="32"/>
      <c r="U17" s="32"/>
      <c r="V17" s="26"/>
      <c r="W17" s="26"/>
      <c r="X17" s="26"/>
      <c r="Y17" s="26"/>
      <c r="Z17" s="26"/>
      <c r="AA17" s="52"/>
      <c r="AB17" s="52"/>
      <c r="AC17" s="57" t="s">
        <v>180</v>
      </c>
    </row>
    <row r="18" spans="1:29" ht="102" x14ac:dyDescent="0.2">
      <c r="A18" s="51" t="str">
        <f>IF('Por-tema'!I16="X","E",IF('Por-tema'!J16="X","T","P"))</f>
        <v>E</v>
      </c>
      <c r="B18" s="51" t="s">
        <v>387</v>
      </c>
      <c r="C18" s="55" t="s">
        <v>44</v>
      </c>
      <c r="D18" s="55" t="s">
        <v>151</v>
      </c>
      <c r="E18" s="56" t="s">
        <v>226</v>
      </c>
      <c r="F18" s="32" t="str">
        <f t="shared" si="0"/>
        <v>Documentación de las acciones vinculadas con el PND.</v>
      </c>
      <c r="G18" s="50"/>
      <c r="H18" s="50"/>
      <c r="I18" s="50"/>
      <c r="J18" s="32"/>
      <c r="K18" s="32"/>
      <c r="L18" s="32"/>
      <c r="M18" s="32"/>
      <c r="N18" s="32"/>
      <c r="O18" s="32"/>
      <c r="P18" s="51"/>
      <c r="Q18" s="26"/>
      <c r="R18" s="26"/>
      <c r="S18" s="26"/>
      <c r="T18" s="32"/>
      <c r="U18" s="32"/>
      <c r="V18" s="26"/>
      <c r="W18" s="26"/>
      <c r="X18" s="26"/>
      <c r="Y18" s="26"/>
      <c r="Z18" s="26"/>
      <c r="AA18" s="52"/>
      <c r="AB18" s="52"/>
      <c r="AC18" s="57" t="s">
        <v>296</v>
      </c>
    </row>
    <row r="19" spans="1:29" ht="141" customHeight="1" x14ac:dyDescent="0.2">
      <c r="A19" s="51" t="str">
        <f>IF('Por-tema'!I17="X","E",IF('Por-tema'!J17="X","T","P"))</f>
        <v>P</v>
      </c>
      <c r="B19" s="51" t="s">
        <v>388</v>
      </c>
      <c r="C19" s="55" t="s">
        <v>521</v>
      </c>
      <c r="D19" s="55" t="s">
        <v>152</v>
      </c>
      <c r="E19" s="56" t="s">
        <v>226</v>
      </c>
      <c r="F19" s="32" t="str">
        <f t="shared" si="0"/>
        <v>Documentación de la estrategia de incorporación y fortalecimiento de la ética y de prevención del fraude y la corrupción.</v>
      </c>
      <c r="G19" s="50"/>
      <c r="H19" s="50"/>
      <c r="I19" s="50"/>
      <c r="J19" s="32"/>
      <c r="K19" s="32"/>
      <c r="L19" s="32"/>
      <c r="M19" s="32"/>
      <c r="N19" s="32"/>
      <c r="O19" s="32"/>
      <c r="P19" s="51"/>
      <c r="Q19" s="26"/>
      <c r="R19" s="26"/>
      <c r="S19" s="26"/>
      <c r="T19" s="32"/>
      <c r="U19" s="32"/>
      <c r="V19" s="26"/>
      <c r="W19" s="26"/>
      <c r="X19" s="26"/>
      <c r="Y19" s="26"/>
      <c r="Z19" s="26"/>
      <c r="AA19" s="52"/>
      <c r="AB19" s="52"/>
      <c r="AC19" s="57" t="s">
        <v>297</v>
      </c>
    </row>
    <row r="20" spans="1:29" ht="76.5" x14ac:dyDescent="0.2">
      <c r="A20" s="51" t="str">
        <f>IF('Por-tema'!I18="X","E",IF('Por-tema'!J18="X","T","P"))</f>
        <v>P</v>
      </c>
      <c r="B20" s="51" t="s">
        <v>389</v>
      </c>
      <c r="C20" s="55" t="s">
        <v>522</v>
      </c>
      <c r="D20" s="55" t="s">
        <v>153</v>
      </c>
      <c r="E20" s="56" t="s">
        <v>226</v>
      </c>
      <c r="F20" s="32" t="str">
        <f t="shared" si="0"/>
        <v>Informe de seguimiento de la estrategia a que se refiere el punto 1.9.</v>
      </c>
      <c r="G20" s="50"/>
      <c r="H20" s="50"/>
      <c r="I20" s="50"/>
      <c r="J20" s="32"/>
      <c r="K20" s="32"/>
      <c r="L20" s="32"/>
      <c r="M20" s="32"/>
      <c r="N20" s="32"/>
      <c r="O20" s="32"/>
      <c r="P20" s="51"/>
      <c r="Q20" s="26"/>
      <c r="R20" s="26"/>
      <c r="S20" s="26"/>
      <c r="T20" s="32"/>
      <c r="U20" s="32"/>
      <c r="V20" s="26"/>
      <c r="W20" s="26"/>
      <c r="X20" s="26"/>
      <c r="Y20" s="26"/>
      <c r="Z20" s="26"/>
      <c r="AA20" s="52"/>
      <c r="AB20" s="52"/>
      <c r="AC20" s="57" t="s">
        <v>298</v>
      </c>
    </row>
    <row r="21" spans="1:29" ht="114.75" x14ac:dyDescent="0.2">
      <c r="A21" s="51" t="str">
        <f>IF('Por-tema'!I19="X","E",IF('Por-tema'!J19="X","T","P"))</f>
        <v>T</v>
      </c>
      <c r="B21" s="51" t="s">
        <v>390</v>
      </c>
      <c r="C21" s="55" t="s">
        <v>523</v>
      </c>
      <c r="D21" s="55" t="s">
        <v>154</v>
      </c>
      <c r="E21" s="56" t="s">
        <v>226</v>
      </c>
      <c r="F21" s="32" t="str">
        <f t="shared" si="0"/>
        <v>Reportes sobre seguimiento de  indicadores del plan institucional, incorporados en la evaluación de la gestión institucional.</v>
      </c>
      <c r="G21" s="50"/>
      <c r="H21" s="50"/>
      <c r="I21" s="50"/>
      <c r="J21" s="32"/>
      <c r="K21" s="32"/>
      <c r="L21" s="32"/>
      <c r="M21" s="32"/>
      <c r="N21" s="32"/>
      <c r="O21" s="32"/>
      <c r="P21" s="51"/>
      <c r="Q21" s="26"/>
      <c r="R21" s="26"/>
      <c r="S21" s="26"/>
      <c r="T21" s="32"/>
      <c r="U21" s="32"/>
      <c r="V21" s="26"/>
      <c r="W21" s="26"/>
      <c r="X21" s="26"/>
      <c r="Y21" s="26"/>
      <c r="Z21" s="26"/>
      <c r="AA21" s="52"/>
      <c r="AB21" s="52"/>
      <c r="AC21" s="57" t="s">
        <v>299</v>
      </c>
    </row>
    <row r="22" spans="1:29" ht="102" x14ac:dyDescent="0.2">
      <c r="A22" s="51" t="str">
        <f>IF('Por-tema'!I20="X","E",IF('Por-tema'!J20="X","T","P"))</f>
        <v>E</v>
      </c>
      <c r="B22" s="51" t="s">
        <v>391</v>
      </c>
      <c r="C22" s="55" t="s">
        <v>337</v>
      </c>
      <c r="D22" s="55" t="s">
        <v>155</v>
      </c>
      <c r="E22" s="56" t="s">
        <v>226</v>
      </c>
      <c r="F22" s="32" t="str">
        <f t="shared" si="0"/>
        <v>Documento probatorio de que el jerarca conoció y aprobó la evaluación de la gestión institucional en las fechas indicadas. Normalmente, este documento se incorpora al inicio de la evaluación.</v>
      </c>
      <c r="G22" s="50"/>
      <c r="H22" s="50"/>
      <c r="I22" s="50"/>
      <c r="J22" s="32"/>
      <c r="K22" s="32"/>
      <c r="L22" s="32"/>
      <c r="M22" s="32"/>
      <c r="N22" s="32"/>
      <c r="O22" s="32"/>
      <c r="P22" s="51"/>
      <c r="Q22" s="26"/>
      <c r="R22" s="26"/>
      <c r="S22" s="26"/>
      <c r="T22" s="32"/>
      <c r="U22" s="32"/>
      <c r="V22" s="26"/>
      <c r="W22" s="26"/>
      <c r="X22" s="26"/>
      <c r="Y22" s="26"/>
      <c r="Z22" s="26"/>
      <c r="AA22" s="52"/>
      <c r="AB22" s="52"/>
      <c r="AC22" s="57" t="s">
        <v>181</v>
      </c>
    </row>
    <row r="23" spans="1:29" ht="63.75" x14ac:dyDescent="0.2">
      <c r="A23" s="51" t="str">
        <f>IF('Por-tema'!I21="X","E",IF('Por-tema'!J21="X","T","P"))</f>
        <v>E</v>
      </c>
      <c r="B23" s="51" t="s">
        <v>392</v>
      </c>
      <c r="C23" s="55" t="s">
        <v>524</v>
      </c>
      <c r="D23" s="55" t="s">
        <v>156</v>
      </c>
      <c r="E23" s="56" t="s">
        <v>185</v>
      </c>
      <c r="F23" s="32" t="str">
        <f t="shared" si="0"/>
        <v/>
      </c>
      <c r="G23" s="50"/>
      <c r="H23" s="50"/>
      <c r="I23" s="50"/>
      <c r="J23" s="32"/>
      <c r="K23" s="32"/>
      <c r="L23" s="32"/>
      <c r="M23" s="32"/>
      <c r="N23" s="32"/>
      <c r="O23" s="32"/>
      <c r="P23" s="51"/>
      <c r="Q23" s="26"/>
      <c r="R23" s="26"/>
      <c r="S23" s="26"/>
      <c r="T23" s="32"/>
      <c r="U23" s="32"/>
      <c r="V23" s="26"/>
      <c r="W23" s="26"/>
      <c r="X23" s="26"/>
      <c r="Y23" s="26"/>
      <c r="Z23" s="26"/>
      <c r="AA23" s="52"/>
      <c r="AB23" s="52"/>
      <c r="AC23" s="57" t="s">
        <v>182</v>
      </c>
    </row>
    <row r="24" spans="1:29" ht="152.25" customHeight="1" x14ac:dyDescent="0.2">
      <c r="A24" s="51" t="str">
        <f>IF('Por-tema'!I22="X","E",IF('Por-tema'!J22="X","T","P"))</f>
        <v>T</v>
      </c>
      <c r="B24" s="51" t="s">
        <v>393</v>
      </c>
      <c r="C24" s="55" t="s">
        <v>525</v>
      </c>
      <c r="D24" s="55" t="s">
        <v>184</v>
      </c>
      <c r="E24" s="56" t="s">
        <v>185</v>
      </c>
      <c r="F24" s="32" t="str">
        <f t="shared" si="0"/>
        <v/>
      </c>
      <c r="G24" s="50"/>
      <c r="H24" s="50"/>
      <c r="I24" s="50"/>
      <c r="J24" s="32"/>
      <c r="K24" s="32"/>
      <c r="L24" s="32"/>
      <c r="M24" s="32"/>
      <c r="N24" s="32"/>
      <c r="O24" s="32"/>
      <c r="P24" s="51"/>
      <c r="Q24" s="26"/>
      <c r="R24" s="26"/>
      <c r="S24" s="26"/>
      <c r="T24" s="32"/>
      <c r="U24" s="32"/>
      <c r="V24" s="26"/>
      <c r="W24" s="26"/>
      <c r="X24" s="26"/>
      <c r="Y24" s="26"/>
      <c r="Z24" s="26"/>
      <c r="AA24" s="52"/>
      <c r="AB24" s="52"/>
      <c r="AC24" s="57" t="s">
        <v>183</v>
      </c>
    </row>
    <row r="25" spans="1:29" ht="89.25" x14ac:dyDescent="0.2">
      <c r="A25" s="51" t="str">
        <f>IF('Por-tema'!I23="X","E",IF('Por-tema'!J23="X","T","P"))</f>
        <v>T</v>
      </c>
      <c r="B25" s="51" t="s">
        <v>394</v>
      </c>
      <c r="C25" s="58" t="s">
        <v>526</v>
      </c>
      <c r="D25" s="55" t="s">
        <v>157</v>
      </c>
      <c r="E25" s="56" t="s">
        <v>226</v>
      </c>
      <c r="F25" s="32" t="str">
        <f t="shared" si="0"/>
        <v>Reportes emitidos que evidencien la integración de los procesos</v>
      </c>
      <c r="G25" s="50"/>
      <c r="H25" s="50"/>
      <c r="I25" s="50"/>
      <c r="J25" s="32"/>
      <c r="K25" s="32"/>
      <c r="L25" s="32"/>
      <c r="M25" s="32"/>
      <c r="N25" s="32"/>
      <c r="O25" s="32"/>
      <c r="P25" s="51"/>
      <c r="Q25" s="26"/>
      <c r="R25" s="26"/>
      <c r="S25" s="26"/>
      <c r="T25" s="32"/>
      <c r="U25" s="32"/>
      <c r="V25" s="26"/>
      <c r="W25" s="26"/>
      <c r="X25" s="26"/>
      <c r="Y25" s="26"/>
      <c r="Z25" s="26"/>
      <c r="AA25" s="52"/>
      <c r="AB25" s="52"/>
      <c r="AC25" s="57" t="s">
        <v>371</v>
      </c>
    </row>
    <row r="26" spans="1:29" ht="127.5" x14ac:dyDescent="0.2">
      <c r="A26" s="51" t="str">
        <f>IF('Por-tema'!I24="X","E",IF('Por-tema'!J24="X","T","P"))</f>
        <v>E</v>
      </c>
      <c r="B26" s="51" t="s">
        <v>461</v>
      </c>
      <c r="C26" s="58" t="s">
        <v>507</v>
      </c>
      <c r="D26" s="55" t="s">
        <v>508</v>
      </c>
      <c r="E26" s="56" t="s">
        <v>226</v>
      </c>
      <c r="F26" s="32"/>
      <c r="G26" s="50"/>
      <c r="H26" s="50"/>
      <c r="I26" s="50"/>
      <c r="J26" s="32"/>
      <c r="K26" s="32"/>
      <c r="L26" s="32"/>
      <c r="M26" s="32"/>
      <c r="N26" s="32"/>
      <c r="O26" s="32"/>
      <c r="P26" s="51"/>
      <c r="Q26" s="26"/>
      <c r="R26" s="26"/>
      <c r="S26" s="26"/>
      <c r="T26" s="32"/>
      <c r="U26" s="32"/>
      <c r="V26" s="26"/>
      <c r="W26" s="26"/>
      <c r="X26" s="26"/>
      <c r="Y26" s="26"/>
      <c r="Z26" s="26"/>
      <c r="AA26" s="52"/>
      <c r="AB26" s="52"/>
      <c r="AC26" s="57"/>
    </row>
    <row r="27" spans="1:29" x14ac:dyDescent="0.2">
      <c r="A27" s="54"/>
      <c r="B27" s="54"/>
      <c r="C27" s="59"/>
      <c r="D27" s="29"/>
      <c r="E27" s="56"/>
      <c r="F27" s="32"/>
      <c r="G27" s="60"/>
      <c r="H27" s="60"/>
      <c r="I27" s="60"/>
      <c r="J27" s="61"/>
      <c r="K27" s="61"/>
      <c r="L27" s="61"/>
      <c r="M27" s="61"/>
      <c r="N27" s="61"/>
      <c r="O27" s="61"/>
      <c r="P27" s="62"/>
      <c r="Q27" s="61"/>
      <c r="R27" s="61"/>
      <c r="S27" s="61"/>
      <c r="T27" s="61"/>
      <c r="U27" s="61"/>
      <c r="V27" s="63"/>
      <c r="W27" s="63"/>
      <c r="X27" s="63"/>
      <c r="Y27" s="63"/>
      <c r="Z27" s="64"/>
      <c r="AA27" s="64"/>
      <c r="AB27" s="64"/>
      <c r="AC27" s="32"/>
    </row>
    <row r="28" spans="1:29" ht="51" x14ac:dyDescent="0.2">
      <c r="A28" s="169"/>
      <c r="B28" s="169">
        <v>2</v>
      </c>
      <c r="C28" s="170" t="s">
        <v>501</v>
      </c>
      <c r="D28" s="171"/>
      <c r="E28" s="169"/>
      <c r="F28" s="172"/>
      <c r="G28" s="173"/>
      <c r="H28" s="173"/>
      <c r="I28" s="173"/>
      <c r="J28" s="32"/>
      <c r="K28" s="32"/>
      <c r="L28" s="32"/>
      <c r="M28" s="32"/>
      <c r="N28" s="32"/>
      <c r="O28" s="32"/>
      <c r="P28" s="51"/>
      <c r="Q28" s="26"/>
      <c r="R28" s="26"/>
      <c r="S28" s="26"/>
      <c r="T28" s="32"/>
      <c r="U28" s="32"/>
      <c r="V28" s="26"/>
      <c r="W28" s="26"/>
      <c r="X28" s="26"/>
      <c r="Y28" s="26"/>
      <c r="Z28" s="26"/>
      <c r="AA28" s="52"/>
      <c r="AB28" s="52"/>
      <c r="AC28" s="53"/>
    </row>
    <row r="29" spans="1:29" ht="76.5" x14ac:dyDescent="0.2">
      <c r="A29" s="51" t="str">
        <f>IF('Por-tema'!I27="X","E",IF('Por-tema'!J27="X","T","P"))</f>
        <v>T</v>
      </c>
      <c r="B29" s="62" t="s">
        <v>395</v>
      </c>
      <c r="C29" s="220" t="s">
        <v>583</v>
      </c>
      <c r="D29" s="221" t="s">
        <v>584</v>
      </c>
      <c r="E29" s="56" t="s">
        <v>185</v>
      </c>
      <c r="F29" s="32" t="str">
        <f t="shared" ref="F29:F41" si="1">IF(E29="SI",AC29,"")</f>
        <v/>
      </c>
      <c r="G29" s="102"/>
      <c r="H29" s="50"/>
      <c r="I29" s="50"/>
      <c r="J29" s="32"/>
      <c r="K29" s="32"/>
      <c r="L29" s="32"/>
      <c r="M29" s="32"/>
      <c r="N29" s="32"/>
      <c r="O29" s="32"/>
      <c r="P29" s="26"/>
      <c r="Q29" s="26"/>
      <c r="R29" s="26"/>
      <c r="S29" s="26"/>
      <c r="T29" s="26"/>
      <c r="U29" s="26"/>
      <c r="V29" s="26"/>
      <c r="W29" s="26"/>
      <c r="X29" s="26"/>
      <c r="Y29" s="26"/>
      <c r="Z29" s="64"/>
      <c r="AA29" s="64"/>
      <c r="AB29" s="52"/>
      <c r="AC29" s="222" t="s">
        <v>585</v>
      </c>
    </row>
    <row r="30" spans="1:29" ht="51" x14ac:dyDescent="0.2">
      <c r="A30" s="51" t="str">
        <f>IF('Por-tema'!I28="X","E",IF('Por-tema'!J28="X","T","P"))</f>
        <v>E</v>
      </c>
      <c r="B30" s="51" t="s">
        <v>396</v>
      </c>
      <c r="C30" s="65" t="s">
        <v>338</v>
      </c>
      <c r="D30" s="65" t="s">
        <v>158</v>
      </c>
      <c r="E30" s="56" t="s">
        <v>185</v>
      </c>
      <c r="F30" s="32" t="str">
        <f t="shared" si="1"/>
        <v/>
      </c>
      <c r="G30" s="102"/>
      <c r="H30" s="50"/>
      <c r="I30" s="50"/>
      <c r="J30" s="32"/>
      <c r="K30" s="32"/>
      <c r="L30" s="32"/>
      <c r="M30" s="32"/>
      <c r="N30" s="32"/>
      <c r="O30" s="32"/>
      <c r="P30" s="26"/>
      <c r="Q30" s="26"/>
      <c r="R30" s="26"/>
      <c r="S30" s="26"/>
      <c r="T30" s="26"/>
      <c r="U30" s="26"/>
      <c r="V30" s="26"/>
      <c r="W30" s="26"/>
      <c r="X30" s="26"/>
      <c r="Y30" s="26"/>
      <c r="Z30" s="64"/>
      <c r="AA30" s="64"/>
      <c r="AB30" s="52"/>
      <c r="AC30" s="57" t="s">
        <v>300</v>
      </c>
    </row>
    <row r="31" spans="1:29" ht="114.75" customHeight="1" x14ac:dyDescent="0.2">
      <c r="A31" s="51" t="str">
        <f>IF('Por-tema'!I29="X","E",IF('Por-tema'!J29="X","T","P"))</f>
        <v>E</v>
      </c>
      <c r="B31" s="62" t="s">
        <v>397</v>
      </c>
      <c r="C31" s="65" t="s">
        <v>339</v>
      </c>
      <c r="D31" s="65" t="s">
        <v>159</v>
      </c>
      <c r="E31" s="56" t="s">
        <v>185</v>
      </c>
      <c r="F31" s="32" t="str">
        <f t="shared" si="1"/>
        <v/>
      </c>
      <c r="G31" s="102"/>
      <c r="H31" s="50"/>
      <c r="I31" s="50"/>
      <c r="J31" s="32"/>
      <c r="K31" s="32"/>
      <c r="L31" s="32"/>
      <c r="M31" s="32"/>
      <c r="N31" s="32"/>
      <c r="O31" s="32"/>
      <c r="P31" s="26"/>
      <c r="Q31" s="26"/>
      <c r="R31" s="26"/>
      <c r="S31" s="26"/>
      <c r="T31" s="26"/>
      <c r="U31" s="26"/>
      <c r="V31" s="26"/>
      <c r="W31" s="26"/>
      <c r="X31" s="26"/>
      <c r="Y31" s="26"/>
      <c r="Z31" s="64"/>
      <c r="AA31" s="64"/>
      <c r="AB31" s="52"/>
      <c r="AC31" s="57" t="s">
        <v>494</v>
      </c>
    </row>
    <row r="32" spans="1:29" ht="89.25" x14ac:dyDescent="0.2">
      <c r="A32" s="51" t="str">
        <f>IF('Por-tema'!I30="X","E",IF('Por-tema'!J30="X","T","P"))</f>
        <v>E</v>
      </c>
      <c r="B32" s="51" t="s">
        <v>398</v>
      </c>
      <c r="C32" s="65" t="s">
        <v>340</v>
      </c>
      <c r="D32" s="65" t="s">
        <v>311</v>
      </c>
      <c r="E32" s="56" t="s">
        <v>226</v>
      </c>
      <c r="F32" s="32" t="str">
        <f t="shared" si="1"/>
        <v>Manual (del usuario) del sistema.</v>
      </c>
      <c r="G32" s="102"/>
      <c r="H32" s="50"/>
      <c r="I32" s="50"/>
      <c r="J32" s="32"/>
      <c r="K32" s="32"/>
      <c r="L32" s="32"/>
      <c r="M32" s="32"/>
      <c r="N32" s="32"/>
      <c r="O32" s="32"/>
      <c r="P32" s="26"/>
      <c r="Q32" s="26"/>
      <c r="R32" s="26"/>
      <c r="S32" s="26"/>
      <c r="T32" s="26"/>
      <c r="U32" s="26"/>
      <c r="V32" s="26"/>
      <c r="W32" s="26"/>
      <c r="X32" s="26"/>
      <c r="Y32" s="26"/>
      <c r="Z32" s="26"/>
      <c r="AA32" s="52"/>
      <c r="AB32" s="52"/>
      <c r="AC32" s="66" t="s">
        <v>186</v>
      </c>
    </row>
    <row r="33" spans="1:35" ht="153" x14ac:dyDescent="0.2">
      <c r="A33" s="51" t="str">
        <f>IF('Por-tema'!I31="X","E",IF('Por-tema'!J31="X","T","P"))</f>
        <v>P</v>
      </c>
      <c r="B33" s="62" t="s">
        <v>399</v>
      </c>
      <c r="C33" s="65" t="s">
        <v>527</v>
      </c>
      <c r="D33" s="65" t="s">
        <v>187</v>
      </c>
      <c r="E33" s="56" t="s">
        <v>226</v>
      </c>
      <c r="F33" s="32" t="str">
        <f t="shared" si="1"/>
        <v>Plan contable que permita identificar los puntos señalados; debe constar el acto de aprobación por la autoridad institucional competente, mediante el acuerdo, resolución o disposición atinente. Si el plan ha sido adoptado en atención a lo dispuesto por una autoridad competente para requerir su aplicación, debe constar el acuerdo en que el jerarca ordena acatar esa disposición externa e instruye  la aplicación del plan contable.</v>
      </c>
      <c r="G33" s="102"/>
      <c r="H33" s="50"/>
      <c r="I33" s="50"/>
      <c r="J33" s="32"/>
      <c r="K33" s="32"/>
      <c r="L33" s="32"/>
      <c r="M33" s="32"/>
      <c r="N33" s="32"/>
      <c r="O33" s="32"/>
      <c r="P33" s="26"/>
      <c r="Q33" s="26"/>
      <c r="R33" s="26"/>
      <c r="S33" s="26"/>
      <c r="T33" s="26"/>
      <c r="U33" s="26"/>
      <c r="V33" s="26"/>
      <c r="W33" s="26"/>
      <c r="X33" s="26"/>
      <c r="Y33" s="26"/>
      <c r="Z33" s="26"/>
      <c r="AA33" s="52"/>
      <c r="AB33" s="52"/>
      <c r="AC33" s="57" t="s">
        <v>495</v>
      </c>
    </row>
    <row r="34" spans="1:35" ht="102" x14ac:dyDescent="0.2">
      <c r="A34" s="51" t="str">
        <f>IF('Por-tema'!I32="X","E",IF('Por-tema'!J32="X","T","P"))</f>
        <v>P</v>
      </c>
      <c r="B34" s="51" t="s">
        <v>400</v>
      </c>
      <c r="C34" s="65" t="s">
        <v>341</v>
      </c>
      <c r="D34" s="65" t="s">
        <v>189</v>
      </c>
      <c r="E34" s="56" t="s">
        <v>226</v>
      </c>
      <c r="F34" s="32" t="str">
        <f t="shared" si="1"/>
        <v>Manual vigente y oficializado; debe constar el acto de oficialización respectivo.</v>
      </c>
      <c r="G34" s="102"/>
      <c r="H34" s="50"/>
      <c r="I34" s="50"/>
      <c r="J34" s="32"/>
      <c r="K34" s="32"/>
      <c r="L34" s="32"/>
      <c r="M34" s="32"/>
      <c r="N34" s="32"/>
      <c r="O34" s="32"/>
      <c r="P34" s="26"/>
      <c r="Q34" s="26"/>
      <c r="R34" s="26"/>
      <c r="S34" s="26"/>
      <c r="T34" s="26"/>
      <c r="U34" s="26"/>
      <c r="V34" s="26"/>
      <c r="W34" s="26"/>
      <c r="X34" s="26"/>
      <c r="Y34" s="26"/>
      <c r="Z34" s="26"/>
      <c r="AA34" s="52"/>
      <c r="AB34" s="52"/>
      <c r="AC34" s="57" t="s">
        <v>188</v>
      </c>
    </row>
    <row r="35" spans="1:35" ht="63.75" x14ac:dyDescent="0.2">
      <c r="A35" s="51" t="str">
        <f>IF('Por-tema'!I33="X","E",IF('Por-tema'!J33="X","T","P"))</f>
        <v>E</v>
      </c>
      <c r="B35" s="62" t="s">
        <v>401</v>
      </c>
      <c r="C35" s="65" t="s">
        <v>528</v>
      </c>
      <c r="D35" s="65" t="s">
        <v>191</v>
      </c>
      <c r="E35" s="56" t="s">
        <v>226</v>
      </c>
      <c r="F35" s="32" t="str">
        <f t="shared" si="1"/>
        <v>Libros de contabilidad o autorización para el uso de los registros electrónicos correspondientes y sus anotaciones.</v>
      </c>
      <c r="G35" s="104"/>
      <c r="H35" s="50"/>
      <c r="I35" s="50"/>
      <c r="J35" s="32"/>
      <c r="K35" s="32"/>
      <c r="L35" s="32"/>
      <c r="M35" s="32"/>
      <c r="N35" s="32"/>
      <c r="O35" s="32"/>
      <c r="P35" s="26"/>
      <c r="Q35" s="26"/>
      <c r="R35" s="26"/>
      <c r="S35" s="26"/>
      <c r="T35" s="26"/>
      <c r="U35" s="26"/>
      <c r="V35" s="26"/>
      <c r="W35" s="26"/>
      <c r="X35" s="26"/>
      <c r="Y35" s="26"/>
      <c r="Z35" s="26"/>
      <c r="AA35" s="52"/>
      <c r="AB35" s="52"/>
      <c r="AC35" s="57" t="s">
        <v>190</v>
      </c>
    </row>
    <row r="36" spans="1:35" ht="116.25" customHeight="1" x14ac:dyDescent="0.2">
      <c r="A36" s="51" t="str">
        <f>IF('Por-tema'!I34="X","E",IF('Por-tema'!J34="X","T","P"))</f>
        <v>T</v>
      </c>
      <c r="B36" s="51" t="s">
        <v>402</v>
      </c>
      <c r="C36" s="65" t="s">
        <v>342</v>
      </c>
      <c r="D36" s="65" t="s">
        <v>192</v>
      </c>
      <c r="E36" s="56" t="s">
        <v>226</v>
      </c>
      <c r="F36" s="32" t="str">
        <f t="shared" si="1"/>
        <v>Estados financieros mensuales correspondientes a los últimos tres meses.</v>
      </c>
      <c r="G36" s="102"/>
      <c r="H36" s="50"/>
      <c r="I36" s="50"/>
      <c r="J36" s="32"/>
      <c r="K36" s="32"/>
      <c r="L36" s="32"/>
      <c r="M36" s="32"/>
      <c r="N36" s="32"/>
      <c r="O36" s="32"/>
      <c r="P36" s="26"/>
      <c r="Q36" s="26"/>
      <c r="R36" s="26"/>
      <c r="S36" s="26"/>
      <c r="T36" s="26"/>
      <c r="U36" s="26"/>
      <c r="V36" s="26"/>
      <c r="W36" s="26"/>
      <c r="X36" s="26"/>
      <c r="Y36" s="26"/>
      <c r="Z36" s="26"/>
      <c r="AA36" s="52"/>
      <c r="AB36" s="52"/>
      <c r="AC36" s="66" t="s">
        <v>194</v>
      </c>
    </row>
    <row r="37" spans="1:35" ht="114.75" x14ac:dyDescent="0.2">
      <c r="A37" s="51" t="str">
        <f>IF('Por-tema'!I35="X","E",IF('Por-tema'!J35="X","T","P"))</f>
        <v>T</v>
      </c>
      <c r="B37" s="62" t="s">
        <v>403</v>
      </c>
      <c r="C37" s="65" t="s">
        <v>529</v>
      </c>
      <c r="D37" s="65" t="s">
        <v>195</v>
      </c>
      <c r="E37" s="56" t="s">
        <v>226</v>
      </c>
      <c r="F37" s="32" t="str">
        <f t="shared" si="1"/>
        <v>Resolución, acuerdo o acta donde conste la aprobación de los estados financieros por parte del jerarca.</v>
      </c>
      <c r="G37" s="104"/>
      <c r="H37" s="50"/>
      <c r="I37" s="50"/>
      <c r="J37" s="32"/>
      <c r="K37" s="32"/>
      <c r="L37" s="32"/>
      <c r="M37" s="32"/>
      <c r="N37" s="32"/>
      <c r="O37" s="32"/>
      <c r="P37" s="26"/>
      <c r="Q37" s="26"/>
      <c r="R37" s="26"/>
      <c r="S37" s="26"/>
      <c r="T37" s="26"/>
      <c r="U37" s="26"/>
      <c r="V37" s="26"/>
      <c r="W37" s="26"/>
      <c r="X37" s="26"/>
      <c r="Y37" s="26"/>
      <c r="Z37" s="26"/>
      <c r="AA37" s="52"/>
      <c r="AB37" s="52"/>
      <c r="AC37" s="57" t="s">
        <v>193</v>
      </c>
    </row>
    <row r="38" spans="1:35" ht="115.5" customHeight="1" x14ac:dyDescent="0.2">
      <c r="A38" s="51" t="str">
        <f>IF('Por-tema'!I36="X","E",IF('Por-tema'!J36="X","T","P"))</f>
        <v>P</v>
      </c>
      <c r="B38" s="51" t="s">
        <v>404</v>
      </c>
      <c r="C38" s="58" t="s">
        <v>530</v>
      </c>
      <c r="D38" s="58" t="s">
        <v>312</v>
      </c>
      <c r="E38" s="56" t="s">
        <v>185</v>
      </c>
      <c r="F38" s="32" t="str">
        <f t="shared" si="1"/>
        <v/>
      </c>
      <c r="G38" s="104"/>
      <c r="H38" s="50"/>
      <c r="I38" s="50"/>
      <c r="J38" s="50"/>
      <c r="K38" s="50"/>
      <c r="L38" s="50"/>
      <c r="M38" s="50"/>
      <c r="N38" s="50"/>
      <c r="O38" s="32"/>
      <c r="P38" s="26"/>
      <c r="Q38" s="26"/>
      <c r="R38" s="26"/>
      <c r="S38" s="26"/>
      <c r="T38" s="26"/>
      <c r="U38" s="26"/>
      <c r="V38" s="26"/>
      <c r="W38" s="26"/>
      <c r="X38" s="26"/>
      <c r="Y38" s="26"/>
      <c r="Z38" s="26"/>
      <c r="AA38" s="52"/>
      <c r="AB38" s="52"/>
      <c r="AC38" s="57" t="s">
        <v>14</v>
      </c>
    </row>
    <row r="39" spans="1:35" ht="89.25" x14ac:dyDescent="0.2">
      <c r="A39" s="51" t="str">
        <f>IF('Por-tema'!I37="X","E",IF('Por-tema'!J37="X","T","P"))</f>
        <v>T</v>
      </c>
      <c r="B39" s="62" t="s">
        <v>405</v>
      </c>
      <c r="C39" s="67" t="s">
        <v>196</v>
      </c>
      <c r="D39" s="67" t="s">
        <v>313</v>
      </c>
      <c r="E39" s="56" t="s">
        <v>185</v>
      </c>
      <c r="F39" s="32" t="str">
        <f t="shared" si="1"/>
        <v/>
      </c>
      <c r="G39" s="104"/>
      <c r="H39" s="50"/>
      <c r="I39" s="50"/>
      <c r="J39" s="50"/>
      <c r="K39" s="50"/>
      <c r="L39" s="50"/>
      <c r="M39" s="50"/>
      <c r="N39" s="50"/>
      <c r="O39" s="32"/>
      <c r="P39" s="26"/>
      <c r="Q39" s="26"/>
      <c r="R39" s="26"/>
      <c r="S39" s="26"/>
      <c r="T39" s="26"/>
      <c r="U39" s="26"/>
      <c r="V39" s="26"/>
      <c r="W39" s="26"/>
      <c r="X39" s="26"/>
      <c r="Y39" s="26"/>
      <c r="Z39" s="26"/>
      <c r="AA39" s="52"/>
      <c r="AB39" s="52"/>
      <c r="AC39" s="57" t="s">
        <v>13</v>
      </c>
    </row>
    <row r="40" spans="1:35" ht="89.25" x14ac:dyDescent="0.2">
      <c r="A40" s="51" t="str">
        <f>IF('Por-tema'!I38="X","E",IF('Por-tema'!J38="X","T","P"))</f>
        <v>P</v>
      </c>
      <c r="B40" s="62" t="s">
        <v>406</v>
      </c>
      <c r="C40" s="223" t="s">
        <v>587</v>
      </c>
      <c r="D40" s="223" t="s">
        <v>197</v>
      </c>
      <c r="E40" s="56" t="s">
        <v>185</v>
      </c>
      <c r="F40" s="32" t="str">
        <f t="shared" si="1"/>
        <v/>
      </c>
      <c r="G40" s="104"/>
      <c r="H40" s="50"/>
      <c r="I40" s="50"/>
      <c r="J40" s="50"/>
      <c r="K40" s="50"/>
      <c r="L40" s="50"/>
      <c r="M40" s="50"/>
      <c r="N40" s="50"/>
      <c r="O40" s="32"/>
      <c r="P40" s="26"/>
      <c r="Q40" s="26"/>
      <c r="R40" s="26"/>
      <c r="S40" s="26"/>
      <c r="T40" s="26"/>
      <c r="U40" s="26"/>
      <c r="V40" s="26"/>
      <c r="W40" s="26"/>
      <c r="X40" s="26"/>
      <c r="Y40" s="26"/>
      <c r="Z40" s="26"/>
      <c r="AA40" s="52"/>
      <c r="AB40" s="52"/>
      <c r="AC40" s="57" t="s">
        <v>372</v>
      </c>
    </row>
    <row r="41" spans="1:35" ht="127.5" x14ac:dyDescent="0.2">
      <c r="A41" s="51" t="str">
        <f>IF('Por-tema'!I39="X","E",IF('Por-tema'!J39="X","T","P"))</f>
        <v>E</v>
      </c>
      <c r="B41" s="62" t="s">
        <v>407</v>
      </c>
      <c r="C41" s="67" t="s">
        <v>343</v>
      </c>
      <c r="D41" s="67" t="s">
        <v>68</v>
      </c>
      <c r="E41" s="56" t="s">
        <v>226</v>
      </c>
      <c r="F41" s="32" t="str">
        <f t="shared" si="1"/>
        <v>Acta, acuerdo, resolución o minuta con indicación de la fecha en la que el análisis más reciente fue conocido por el jerarca.</v>
      </c>
      <c r="G41" s="104"/>
      <c r="H41" s="50"/>
      <c r="I41" s="50"/>
      <c r="J41" s="50"/>
      <c r="K41" s="50"/>
      <c r="L41" s="50"/>
      <c r="M41" s="50"/>
      <c r="N41" s="50"/>
      <c r="O41" s="32"/>
      <c r="P41" s="26"/>
      <c r="Q41" s="26"/>
      <c r="R41" s="26"/>
      <c r="S41" s="26"/>
      <c r="T41" s="26"/>
      <c r="U41" s="26"/>
      <c r="V41" s="26"/>
      <c r="W41" s="26"/>
      <c r="X41" s="26"/>
      <c r="Y41" s="26"/>
      <c r="Z41" s="26"/>
      <c r="AA41" s="52"/>
      <c r="AB41" s="52"/>
      <c r="AC41" s="57" t="s">
        <v>373</v>
      </c>
    </row>
    <row r="42" spans="1:35" x14ac:dyDescent="0.2">
      <c r="A42" s="54"/>
      <c r="B42" s="54"/>
      <c r="C42" s="68"/>
      <c r="D42" s="69"/>
      <c r="E42" s="49"/>
      <c r="F42" s="32"/>
      <c r="G42" s="50"/>
      <c r="H42" s="50"/>
      <c r="I42" s="50"/>
      <c r="J42" s="32"/>
      <c r="K42" s="32"/>
      <c r="L42" s="32"/>
      <c r="M42" s="32"/>
      <c r="N42" s="32"/>
      <c r="O42" s="32"/>
      <c r="P42" s="26"/>
      <c r="Q42" s="26"/>
      <c r="R42" s="26"/>
      <c r="S42" s="26"/>
      <c r="T42" s="26"/>
      <c r="U42" s="26"/>
      <c r="V42" s="26"/>
      <c r="W42" s="26"/>
      <c r="X42" s="26"/>
      <c r="Y42" s="26"/>
      <c r="Z42" s="26"/>
      <c r="AA42" s="52"/>
      <c r="AB42" s="52"/>
      <c r="AC42" s="57"/>
    </row>
    <row r="43" spans="1:35" x14ac:dyDescent="0.2">
      <c r="A43" s="169"/>
      <c r="B43" s="169">
        <v>3</v>
      </c>
      <c r="C43" s="170" t="s">
        <v>454</v>
      </c>
      <c r="D43" s="171"/>
      <c r="E43" s="169"/>
      <c r="F43" s="172"/>
      <c r="G43" s="173"/>
      <c r="H43" s="173"/>
      <c r="I43" s="173"/>
      <c r="J43" s="32"/>
      <c r="K43" s="32"/>
      <c r="L43" s="32"/>
      <c r="M43" s="32"/>
      <c r="N43" s="32"/>
      <c r="O43" s="32"/>
      <c r="P43" s="51"/>
      <c r="Q43" s="26"/>
      <c r="R43" s="26"/>
      <c r="S43" s="26"/>
      <c r="T43" s="32"/>
      <c r="U43" s="32"/>
      <c r="V43" s="26"/>
      <c r="W43" s="26"/>
      <c r="X43" s="26"/>
      <c r="Y43" s="26"/>
      <c r="Z43" s="26"/>
      <c r="AA43" s="52"/>
      <c r="AB43" s="52"/>
      <c r="AC43" s="53"/>
    </row>
    <row r="44" spans="1:35" ht="114" customHeight="1" x14ac:dyDescent="0.2">
      <c r="A44" s="51" t="str">
        <f>IF('Por-tema'!I42="X","E",IF('Por-tema'!J42="X","T","P"))</f>
        <v>P</v>
      </c>
      <c r="B44" s="51" t="s">
        <v>408</v>
      </c>
      <c r="C44" s="65" t="s">
        <v>344</v>
      </c>
      <c r="D44" s="65" t="s">
        <v>199</v>
      </c>
      <c r="E44" s="70" t="s">
        <v>226</v>
      </c>
      <c r="F44" s="32" t="str">
        <f t="shared" ref="F44:F59" si="2">IF(E44="SI",AC44,"")</f>
        <v>Código de ética o similar debidamente oficializado mediante el acto de emisión o adopción por el jerarca institucional.</v>
      </c>
      <c r="G44" s="50"/>
      <c r="H44" s="50"/>
      <c r="I44" s="50"/>
      <c r="J44" s="32"/>
      <c r="K44" s="32"/>
      <c r="L44" s="32"/>
      <c r="M44" s="32"/>
      <c r="N44" s="32"/>
      <c r="O44" s="32"/>
      <c r="P44" s="26"/>
      <c r="Q44" s="26"/>
      <c r="R44" s="26"/>
      <c r="S44" s="26"/>
      <c r="T44" s="26"/>
      <c r="U44" s="26"/>
      <c r="V44" s="26"/>
      <c r="W44" s="26"/>
      <c r="X44" s="26"/>
      <c r="Y44" s="26"/>
      <c r="Z44" s="26"/>
      <c r="AA44" s="52"/>
      <c r="AB44" s="52"/>
      <c r="AC44" s="57" t="s">
        <v>198</v>
      </c>
      <c r="AH44" s="23"/>
      <c r="AI44" s="23"/>
    </row>
    <row r="45" spans="1:35" ht="191.25" x14ac:dyDescent="0.2">
      <c r="A45" s="51" t="str">
        <f>IF('Por-tema'!I43="X","E",IF('Por-tema'!J43="X","T","P"))</f>
        <v>P</v>
      </c>
      <c r="B45" s="51" t="s">
        <v>409</v>
      </c>
      <c r="C45" s="65" t="s">
        <v>455</v>
      </c>
      <c r="D45" s="65" t="s">
        <v>200</v>
      </c>
      <c r="E45" s="70" t="s">
        <v>226</v>
      </c>
      <c r="F45" s="32" t="str">
        <f t="shared" si="2"/>
        <v>Documentación de los mecanismos, los cuales deben haber sido oficializados por la autoridad institucional competente.</v>
      </c>
      <c r="G45" s="71"/>
      <c r="H45" s="50"/>
      <c r="I45" s="50"/>
      <c r="J45" s="32"/>
      <c r="K45" s="32"/>
      <c r="L45" s="32"/>
      <c r="M45" s="32"/>
      <c r="N45" s="32"/>
      <c r="O45" s="32"/>
      <c r="P45" s="26"/>
      <c r="Q45" s="26"/>
      <c r="R45" s="26"/>
      <c r="S45" s="26"/>
      <c r="T45" s="26"/>
      <c r="U45" s="26"/>
      <c r="V45" s="26"/>
      <c r="W45" s="26"/>
      <c r="X45" s="26"/>
      <c r="Y45" s="26"/>
      <c r="Z45" s="26"/>
      <c r="AA45" s="52"/>
      <c r="AB45" s="52"/>
      <c r="AC45" s="57" t="s">
        <v>201</v>
      </c>
      <c r="AH45" s="23"/>
      <c r="AI45" s="23"/>
    </row>
    <row r="46" spans="1:35" ht="114.75" x14ac:dyDescent="0.2">
      <c r="A46" s="51" t="str">
        <f>IF('Por-tema'!I44="X","E",IF('Por-tema'!J44="X","T","P"))</f>
        <v>P</v>
      </c>
      <c r="B46" s="51" t="s">
        <v>410</v>
      </c>
      <c r="C46" s="65" t="s">
        <v>204</v>
      </c>
      <c r="D46" s="65" t="s">
        <v>203</v>
      </c>
      <c r="E46" s="70" t="s">
        <v>226</v>
      </c>
      <c r="F46" s="32" t="str">
        <f t="shared" si="2"/>
        <v>Informe de la auditoría de la ética efectuada.</v>
      </c>
      <c r="G46" s="71"/>
      <c r="H46" s="50"/>
      <c r="I46" s="50"/>
      <c r="J46" s="32"/>
      <c r="K46" s="32"/>
      <c r="L46" s="32"/>
      <c r="M46" s="32"/>
      <c r="N46" s="32"/>
      <c r="O46" s="32"/>
      <c r="P46" s="26"/>
      <c r="Q46" s="26"/>
      <c r="R46" s="26"/>
      <c r="S46" s="26"/>
      <c r="T46" s="26"/>
      <c r="U46" s="26"/>
      <c r="V46" s="26"/>
      <c r="W46" s="26"/>
      <c r="X46" s="26"/>
      <c r="Y46" s="26"/>
      <c r="Z46" s="26"/>
      <c r="AA46" s="52"/>
      <c r="AB46" s="52"/>
      <c r="AC46" s="57" t="s">
        <v>202</v>
      </c>
      <c r="AH46" s="23"/>
      <c r="AI46" s="23"/>
    </row>
    <row r="47" spans="1:35" ht="191.25" x14ac:dyDescent="0.2">
      <c r="A47" s="51" t="str">
        <f>IF('Por-tema'!I45="X","E",IF('Por-tema'!J45="X","T","P"))</f>
        <v>E</v>
      </c>
      <c r="B47" s="51" t="s">
        <v>411</v>
      </c>
      <c r="C47" s="65" t="s">
        <v>531</v>
      </c>
      <c r="D47" s="65" t="s">
        <v>460</v>
      </c>
      <c r="E47" s="70" t="s">
        <v>226</v>
      </c>
      <c r="F47" s="32" t="str">
        <f t="shared" si="2"/>
        <v>Documentación de los componentes.</v>
      </c>
      <c r="G47" s="71"/>
      <c r="H47" s="50"/>
      <c r="I47" s="50"/>
      <c r="J47" s="32"/>
      <c r="K47" s="32"/>
      <c r="L47" s="32"/>
      <c r="M47" s="32"/>
      <c r="N47" s="32"/>
      <c r="O47" s="32"/>
      <c r="P47" s="26"/>
      <c r="Q47" s="26"/>
      <c r="R47" s="26"/>
      <c r="S47" s="26"/>
      <c r="T47" s="26"/>
      <c r="U47" s="26"/>
      <c r="V47" s="26"/>
      <c r="W47" s="26"/>
      <c r="X47" s="26"/>
      <c r="Y47" s="26"/>
      <c r="Z47" s="26"/>
      <c r="AA47" s="52"/>
      <c r="AB47" s="52"/>
      <c r="AC47" s="57" t="s">
        <v>259</v>
      </c>
      <c r="AH47" s="23"/>
      <c r="AI47" s="23"/>
    </row>
    <row r="48" spans="1:35" ht="114.75" x14ac:dyDescent="0.2">
      <c r="A48" s="51" t="str">
        <f>IF('Por-tema'!I46="X","E",IF('Por-tema'!J46="X","T","P"))</f>
        <v>E</v>
      </c>
      <c r="B48" s="51" t="s">
        <v>412</v>
      </c>
      <c r="C48" s="65" t="s">
        <v>205</v>
      </c>
      <c r="D48" s="65" t="s">
        <v>250</v>
      </c>
      <c r="E48" s="70" t="s">
        <v>226</v>
      </c>
      <c r="F48" s="32" t="str">
        <f t="shared" si="2"/>
        <v>Documentos resultantes de la valoración y de las medidas adoptadas.</v>
      </c>
      <c r="G48" s="71"/>
      <c r="H48" s="50"/>
      <c r="I48" s="50"/>
      <c r="J48" s="32"/>
      <c r="K48" s="32"/>
      <c r="L48" s="32"/>
      <c r="M48" s="32"/>
      <c r="N48" s="32"/>
      <c r="O48" s="32"/>
      <c r="P48" s="26"/>
      <c r="Q48" s="26"/>
      <c r="R48" s="26"/>
      <c r="S48" s="26"/>
      <c r="T48" s="26"/>
      <c r="U48" s="26"/>
      <c r="V48" s="26"/>
      <c r="W48" s="26"/>
      <c r="X48" s="26"/>
      <c r="Y48" s="26"/>
      <c r="Z48" s="26"/>
      <c r="AA48" s="52"/>
      <c r="AB48" s="52"/>
      <c r="AC48" s="57" t="s">
        <v>258</v>
      </c>
      <c r="AH48" s="23"/>
      <c r="AI48" s="23"/>
    </row>
    <row r="49" spans="1:35" ht="89.25" x14ac:dyDescent="0.2">
      <c r="A49" s="51" t="str">
        <f>IF('Por-tema'!I47="X","E",IF('Por-tema'!J47="X","T","P"))</f>
        <v>E</v>
      </c>
      <c r="B49" s="51" t="s">
        <v>413</v>
      </c>
      <c r="C49" s="65" t="s">
        <v>206</v>
      </c>
      <c r="D49" s="65" t="s">
        <v>251</v>
      </c>
      <c r="E49" s="70" t="s">
        <v>226</v>
      </c>
      <c r="F49" s="32" t="str">
        <f t="shared" si="2"/>
        <v>Documentación de resultados de la revisión y de las acciones emprendidas.</v>
      </c>
      <c r="G49" s="71"/>
      <c r="H49" s="71"/>
      <c r="I49" s="71"/>
      <c r="J49" s="32"/>
      <c r="K49" s="32"/>
      <c r="L49" s="32"/>
      <c r="M49" s="32"/>
      <c r="N49" s="32"/>
      <c r="O49" s="32"/>
      <c r="P49" s="26"/>
      <c r="Q49" s="26"/>
      <c r="R49" s="26"/>
      <c r="S49" s="26"/>
      <c r="T49" s="26"/>
      <c r="U49" s="26"/>
      <c r="V49" s="26"/>
      <c r="W49" s="26"/>
      <c r="X49" s="26"/>
      <c r="Y49" s="26"/>
      <c r="Z49" s="26"/>
      <c r="AA49" s="52"/>
      <c r="AB49" s="52"/>
      <c r="AC49" s="57" t="s">
        <v>257</v>
      </c>
      <c r="AH49" s="23"/>
      <c r="AI49" s="23"/>
    </row>
    <row r="50" spans="1:35" ht="114.75" x14ac:dyDescent="0.2">
      <c r="A50" s="51" t="str">
        <f>IF('Por-tema'!I48="X","E",IF('Por-tema'!J48="X","T","P"))</f>
        <v>P</v>
      </c>
      <c r="B50" s="51" t="s">
        <v>414</v>
      </c>
      <c r="C50" s="67" t="s">
        <v>207</v>
      </c>
      <c r="D50" s="67" t="s">
        <v>252</v>
      </c>
      <c r="E50" s="70" t="s">
        <v>226</v>
      </c>
      <c r="F50" s="32" t="str">
        <f t="shared" si="2"/>
        <v>Normativa interna sobre cauciones.</v>
      </c>
      <c r="G50" s="71"/>
      <c r="H50" s="50"/>
      <c r="I50" s="50"/>
      <c r="J50" s="50"/>
      <c r="K50" s="50"/>
      <c r="L50" s="50"/>
      <c r="M50" s="50"/>
      <c r="N50" s="50"/>
      <c r="O50" s="32"/>
      <c r="P50" s="26"/>
      <c r="Q50" s="26"/>
      <c r="R50" s="26"/>
      <c r="S50" s="26"/>
      <c r="T50" s="26"/>
      <c r="U50" s="26"/>
      <c r="V50" s="26"/>
      <c r="W50" s="26"/>
      <c r="X50" s="26"/>
      <c r="Y50" s="26"/>
      <c r="Z50" s="26"/>
      <c r="AA50" s="52"/>
      <c r="AB50" s="52"/>
      <c r="AC50" s="57" t="s">
        <v>256</v>
      </c>
    </row>
    <row r="51" spans="1:35" ht="102" x14ac:dyDescent="0.2">
      <c r="A51" s="51" t="str">
        <f>IF('Por-tema'!I49="X","E",IF('Por-tema'!J49="X","T","P"))</f>
        <v>T</v>
      </c>
      <c r="B51" s="51" t="s">
        <v>415</v>
      </c>
      <c r="C51" s="67" t="s">
        <v>532</v>
      </c>
      <c r="D51" s="67" t="s">
        <v>253</v>
      </c>
      <c r="E51" s="70" t="s">
        <v>226</v>
      </c>
      <c r="F51" s="32" t="str">
        <f t="shared" si="2"/>
        <v>Normativa sobre traslado de recursos.</v>
      </c>
      <c r="G51" s="71"/>
      <c r="H51" s="50"/>
      <c r="I51" s="50"/>
      <c r="J51" s="50"/>
      <c r="K51" s="50"/>
      <c r="L51" s="50"/>
      <c r="M51" s="50"/>
      <c r="N51" s="50"/>
      <c r="O51" s="32"/>
      <c r="P51" s="26"/>
      <c r="Q51" s="26"/>
      <c r="R51" s="26"/>
      <c r="S51" s="26"/>
      <c r="T51" s="26"/>
      <c r="U51" s="26"/>
      <c r="V51" s="26"/>
      <c r="W51" s="26"/>
      <c r="X51" s="26"/>
      <c r="Y51" s="26"/>
      <c r="Z51" s="26"/>
      <c r="AA51" s="52"/>
      <c r="AB51" s="52"/>
      <c r="AC51" s="57" t="s">
        <v>254</v>
      </c>
    </row>
    <row r="52" spans="1:35" ht="115.5" customHeight="1" x14ac:dyDescent="0.2">
      <c r="A52" s="51" t="str">
        <f>IF('Por-tema'!I50="X","E",IF('Por-tema'!J50="X","T","P"))</f>
        <v>E</v>
      </c>
      <c r="B52" s="51" t="s">
        <v>416</v>
      </c>
      <c r="C52" s="65" t="s">
        <v>533</v>
      </c>
      <c r="D52" s="65" t="s">
        <v>497</v>
      </c>
      <c r="E52" s="70" t="s">
        <v>335</v>
      </c>
      <c r="F52" s="32" t="str">
        <f t="shared" si="2"/>
        <v/>
      </c>
      <c r="G52" s="71"/>
      <c r="H52" s="50"/>
      <c r="I52" s="50"/>
      <c r="J52" s="32"/>
      <c r="K52" s="32"/>
      <c r="L52" s="32"/>
      <c r="M52" s="32"/>
      <c r="N52" s="32"/>
      <c r="O52" s="32"/>
      <c r="P52" s="26"/>
      <c r="Q52" s="26"/>
      <c r="R52" s="26"/>
      <c r="S52" s="26"/>
      <c r="T52" s="26"/>
      <c r="U52" s="26"/>
      <c r="V52" s="26"/>
      <c r="W52" s="26"/>
      <c r="X52" s="26"/>
      <c r="Y52" s="26"/>
      <c r="Z52" s="26"/>
      <c r="AA52" s="52"/>
      <c r="AB52" s="52"/>
      <c r="AC52" s="57" t="s">
        <v>255</v>
      </c>
      <c r="AH52" s="23"/>
      <c r="AI52" s="23"/>
    </row>
    <row r="53" spans="1:35" ht="139.5" customHeight="1" x14ac:dyDescent="0.2">
      <c r="A53" s="51" t="str">
        <f>IF('Por-tema'!I51="X","E",IF('Por-tema'!J51="X","T","P"))</f>
        <v>T</v>
      </c>
      <c r="B53" s="51" t="s">
        <v>417</v>
      </c>
      <c r="C53" s="65" t="s">
        <v>509</v>
      </c>
      <c r="D53" s="65" t="s">
        <v>498</v>
      </c>
      <c r="E53" s="70" t="s">
        <v>226</v>
      </c>
      <c r="F53" s="32" t="str">
        <f t="shared" si="2"/>
        <v>Informe de resultados de la autoevaluación.</v>
      </c>
      <c r="G53" s="71"/>
      <c r="H53" s="50"/>
      <c r="I53" s="50"/>
      <c r="J53" s="32"/>
      <c r="K53" s="32"/>
      <c r="L53" s="32"/>
      <c r="M53" s="32"/>
      <c r="N53" s="32"/>
      <c r="O53" s="32"/>
      <c r="P53" s="26"/>
      <c r="Q53" s="26"/>
      <c r="R53" s="26"/>
      <c r="S53" s="26"/>
      <c r="T53" s="26"/>
      <c r="U53" s="26"/>
      <c r="V53" s="26"/>
      <c r="W53" s="26"/>
      <c r="X53" s="26"/>
      <c r="Y53" s="26"/>
      <c r="Z53" s="26"/>
      <c r="AA53" s="52"/>
      <c r="AB53" s="52"/>
      <c r="AC53" s="57" t="s">
        <v>260</v>
      </c>
      <c r="AH53" s="23"/>
      <c r="AI53" s="23"/>
    </row>
    <row r="54" spans="1:35" ht="129.75" customHeight="1" x14ac:dyDescent="0.2">
      <c r="A54" s="51" t="str">
        <f>IF('Por-tema'!I52="X","E",IF('Por-tema'!J52="X","T","P"))</f>
        <v>E</v>
      </c>
      <c r="B54" s="51" t="s">
        <v>418</v>
      </c>
      <c r="C54" s="65" t="s">
        <v>534</v>
      </c>
      <c r="D54" s="65" t="s">
        <v>261</v>
      </c>
      <c r="E54" s="70" t="s">
        <v>226</v>
      </c>
      <c r="F54" s="32" t="str">
        <f t="shared" si="2"/>
        <v>Plan de mejoras elaborado a partir de los resultados de la autoevaluación de sistema de control interno, e informe sobre el avance de su ejecución.</v>
      </c>
      <c r="G54" s="71"/>
      <c r="H54" s="50"/>
      <c r="I54" s="50"/>
      <c r="J54" s="32"/>
      <c r="K54" s="32"/>
      <c r="L54" s="32"/>
      <c r="M54" s="32"/>
      <c r="N54" s="32"/>
      <c r="O54" s="32"/>
      <c r="P54" s="26"/>
      <c r="Q54" s="26"/>
      <c r="R54" s="26"/>
      <c r="S54" s="26"/>
      <c r="T54" s="26"/>
      <c r="U54" s="26"/>
      <c r="V54" s="26"/>
      <c r="W54" s="26"/>
      <c r="X54" s="26"/>
      <c r="Y54" s="26"/>
      <c r="Z54" s="26"/>
      <c r="AA54" s="52"/>
      <c r="AB54" s="52"/>
      <c r="AC54" s="57" t="s">
        <v>262</v>
      </c>
      <c r="AH54" s="23"/>
      <c r="AI54" s="23"/>
    </row>
    <row r="55" spans="1:35" ht="140.25" x14ac:dyDescent="0.2">
      <c r="A55" s="51" t="str">
        <f>IF('Por-tema'!I53="X","E",IF('Por-tema'!J53="X","T","P"))</f>
        <v>P</v>
      </c>
      <c r="B55" s="51" t="s">
        <v>419</v>
      </c>
      <c r="C55" s="67" t="s">
        <v>499</v>
      </c>
      <c r="D55" s="67" t="s">
        <v>264</v>
      </c>
      <c r="E55" s="70" t="s">
        <v>226</v>
      </c>
      <c r="F55" s="32" t="str">
        <f t="shared" si="2"/>
        <v>Manual de puestos o similar, actualizado y oficializado.</v>
      </c>
      <c r="G55" s="71"/>
      <c r="H55" s="50"/>
      <c r="I55" s="50"/>
      <c r="J55" s="50"/>
      <c r="K55" s="50"/>
      <c r="L55" s="50"/>
      <c r="M55" s="50"/>
      <c r="N55" s="50"/>
      <c r="O55" s="32"/>
      <c r="P55" s="26"/>
      <c r="Q55" s="26"/>
      <c r="R55" s="26"/>
      <c r="S55" s="26"/>
      <c r="T55" s="26"/>
      <c r="U55" s="26"/>
      <c r="V55" s="26"/>
      <c r="W55" s="26"/>
      <c r="X55" s="26"/>
      <c r="Y55" s="26"/>
      <c r="Z55" s="26"/>
      <c r="AA55" s="52"/>
      <c r="AB55" s="52"/>
      <c r="AC55" s="57" t="s">
        <v>263</v>
      </c>
    </row>
    <row r="56" spans="1:35" ht="114.75" x14ac:dyDescent="0.2">
      <c r="A56" s="51" t="str">
        <f>IF('Por-tema'!I54="X","E",IF('Por-tema'!J54="X","T","P"))</f>
        <v>E</v>
      </c>
      <c r="B56" s="51" t="s">
        <v>420</v>
      </c>
      <c r="C56" s="65" t="s">
        <v>271</v>
      </c>
      <c r="D56" s="65" t="s">
        <v>62</v>
      </c>
      <c r="E56" s="70" t="s">
        <v>226</v>
      </c>
      <c r="F56" s="32" t="str">
        <f t="shared" si="2"/>
        <v>Documentación de resultados de la revisión de los procesos institucionales y de las acciones emprendidas.</v>
      </c>
      <c r="G56" s="71"/>
      <c r="H56" s="50"/>
      <c r="I56" s="50"/>
      <c r="J56" s="32"/>
      <c r="K56" s="32"/>
      <c r="L56" s="32"/>
      <c r="M56" s="32"/>
      <c r="N56" s="32"/>
      <c r="O56" s="32"/>
      <c r="P56" s="26"/>
      <c r="Q56" s="26"/>
      <c r="R56" s="26"/>
      <c r="S56" s="26"/>
      <c r="T56" s="26"/>
      <c r="U56" s="26"/>
      <c r="V56" s="26"/>
      <c r="W56" s="26"/>
      <c r="X56" s="26"/>
      <c r="Y56" s="26"/>
      <c r="Z56" s="26"/>
      <c r="AA56" s="52"/>
      <c r="AB56" s="52"/>
      <c r="AC56" s="57" t="s">
        <v>265</v>
      </c>
      <c r="AH56" s="23"/>
      <c r="AI56" s="23"/>
    </row>
    <row r="57" spans="1:35" ht="149.25" customHeight="1" x14ac:dyDescent="0.2">
      <c r="A57" s="51" t="str">
        <f>IF('Por-tema'!I55="X","E",IF('Por-tema'!J55="X","T","P"))</f>
        <v>P</v>
      </c>
      <c r="B57" s="62" t="s">
        <v>421</v>
      </c>
      <c r="C57" s="65" t="s">
        <v>535</v>
      </c>
      <c r="D57" s="65" t="s">
        <v>51</v>
      </c>
      <c r="E57" s="70" t="s">
        <v>185</v>
      </c>
      <c r="F57" s="32" t="str">
        <f t="shared" si="2"/>
        <v/>
      </c>
      <c r="G57" s="71"/>
      <c r="H57" s="50"/>
      <c r="I57" s="50"/>
      <c r="J57" s="32"/>
      <c r="K57" s="32"/>
      <c r="L57" s="32"/>
      <c r="M57" s="32"/>
      <c r="N57" s="32"/>
      <c r="O57" s="32"/>
      <c r="P57" s="26"/>
      <c r="Q57" s="26"/>
      <c r="R57" s="26"/>
      <c r="S57" s="26"/>
      <c r="T57" s="26"/>
      <c r="U57" s="26"/>
      <c r="V57" s="26"/>
      <c r="W57" s="26"/>
      <c r="X57" s="26"/>
      <c r="Y57" s="26"/>
      <c r="Z57" s="26"/>
      <c r="AA57" s="52"/>
      <c r="AB57" s="52"/>
      <c r="AC57" s="57" t="s">
        <v>63</v>
      </c>
      <c r="AH57" s="23"/>
      <c r="AI57" s="23"/>
    </row>
    <row r="58" spans="1:35" ht="127.5" x14ac:dyDescent="0.2">
      <c r="A58" s="51" t="str">
        <f>IF('Por-tema'!I56="X","E",IF('Por-tema'!J56="X","T","P"))</f>
        <v>T</v>
      </c>
      <c r="B58" s="62" t="s">
        <v>422</v>
      </c>
      <c r="C58" s="65" t="s">
        <v>272</v>
      </c>
      <c r="D58" s="65" t="s">
        <v>47</v>
      </c>
      <c r="E58" s="70" t="s">
        <v>185</v>
      </c>
      <c r="F58" s="32" t="str">
        <f t="shared" si="2"/>
        <v/>
      </c>
      <c r="G58" s="71"/>
      <c r="H58" s="50"/>
      <c r="I58" s="50"/>
      <c r="J58" s="32"/>
      <c r="K58" s="32"/>
      <c r="L58" s="32"/>
      <c r="M58" s="32"/>
      <c r="N58" s="32"/>
      <c r="O58" s="32"/>
      <c r="P58" s="26"/>
      <c r="Q58" s="26"/>
      <c r="R58" s="26"/>
      <c r="S58" s="26"/>
      <c r="T58" s="26"/>
      <c r="U58" s="26"/>
      <c r="V58" s="26"/>
      <c r="W58" s="26"/>
      <c r="X58" s="26"/>
      <c r="Y58" s="26"/>
      <c r="Z58" s="26"/>
      <c r="AA58" s="52"/>
      <c r="AB58" s="52"/>
      <c r="AC58" s="57" t="s">
        <v>64</v>
      </c>
      <c r="AH58" s="23"/>
      <c r="AI58" s="23"/>
    </row>
    <row r="59" spans="1:35" ht="153" x14ac:dyDescent="0.2">
      <c r="A59" s="51" t="str">
        <f>IF('Por-tema'!I57="X","E",IF('Por-tema'!J57="X","T","P"))</f>
        <v>T</v>
      </c>
      <c r="B59" s="51" t="s">
        <v>444</v>
      </c>
      <c r="C59" s="65" t="s">
        <v>536</v>
      </c>
      <c r="D59" s="65" t="s">
        <v>65</v>
      </c>
      <c r="E59" s="70" t="s">
        <v>185</v>
      </c>
      <c r="F59" s="32" t="str">
        <f t="shared" si="2"/>
        <v/>
      </c>
      <c r="G59" s="71"/>
      <c r="H59" s="50"/>
      <c r="I59" s="50"/>
      <c r="J59" s="50"/>
      <c r="K59" s="50"/>
      <c r="L59" s="50"/>
      <c r="M59" s="50"/>
      <c r="N59" s="50"/>
      <c r="O59" s="32"/>
      <c r="P59" s="26"/>
      <c r="Q59" s="26"/>
      <c r="R59" s="26"/>
      <c r="S59" s="26"/>
      <c r="T59" s="26"/>
      <c r="U59" s="26"/>
      <c r="V59" s="26"/>
      <c r="W59" s="26"/>
      <c r="X59" s="26"/>
      <c r="Y59" s="26"/>
      <c r="Z59" s="26"/>
      <c r="AA59" s="52"/>
      <c r="AB59" s="52"/>
      <c r="AC59" s="57" t="s">
        <v>64</v>
      </c>
    </row>
    <row r="60" spans="1:35" x14ac:dyDescent="0.2">
      <c r="A60" s="54"/>
      <c r="B60" s="54"/>
      <c r="C60" s="59"/>
      <c r="D60" s="29"/>
      <c r="E60" s="49"/>
      <c r="F60" s="32"/>
      <c r="G60" s="50"/>
      <c r="H60" s="50"/>
      <c r="I60" s="50"/>
      <c r="J60" s="32"/>
      <c r="K60" s="32"/>
      <c r="L60" s="32"/>
      <c r="M60" s="32"/>
      <c r="N60" s="32"/>
      <c r="O60" s="32"/>
      <c r="P60" s="26"/>
      <c r="Q60" s="26"/>
      <c r="R60" s="26"/>
      <c r="S60" s="26"/>
      <c r="T60" s="26"/>
      <c r="U60" s="26"/>
      <c r="V60" s="26"/>
      <c r="W60" s="26"/>
      <c r="X60" s="26"/>
      <c r="Y60" s="26"/>
      <c r="Z60" s="26"/>
      <c r="AA60" s="52"/>
      <c r="AB60" s="52"/>
      <c r="AC60" s="32"/>
    </row>
    <row r="61" spans="1:35" ht="51" x14ac:dyDescent="0.2">
      <c r="A61" s="169"/>
      <c r="B61" s="169">
        <v>4</v>
      </c>
      <c r="C61" s="170" t="s">
        <v>500</v>
      </c>
      <c r="D61" s="171"/>
      <c r="E61" s="169"/>
      <c r="F61" s="172"/>
      <c r="G61" s="173"/>
      <c r="H61" s="173"/>
      <c r="I61" s="173"/>
      <c r="J61" s="32"/>
      <c r="K61" s="32"/>
      <c r="L61" s="32"/>
      <c r="M61" s="32"/>
      <c r="N61" s="32"/>
      <c r="O61" s="32"/>
      <c r="P61" s="51"/>
      <c r="Q61" s="26"/>
      <c r="R61" s="26"/>
      <c r="S61" s="26"/>
      <c r="T61" s="32"/>
      <c r="U61" s="32"/>
      <c r="V61" s="26"/>
      <c r="W61" s="26"/>
      <c r="X61" s="26"/>
      <c r="Y61" s="26"/>
      <c r="Z61" s="26"/>
      <c r="AA61" s="52"/>
      <c r="AB61" s="52"/>
      <c r="AC61" s="53"/>
    </row>
    <row r="62" spans="1:35" ht="76.5" x14ac:dyDescent="0.2">
      <c r="A62" s="51" t="str">
        <f>IF('Por-tema'!I60="X","E",IF('Por-tema'!J60="X","T","P"))</f>
        <v>P</v>
      </c>
      <c r="B62" s="51" t="s">
        <v>423</v>
      </c>
      <c r="C62" s="65" t="s">
        <v>273</v>
      </c>
      <c r="D62" s="72" t="s">
        <v>215</v>
      </c>
      <c r="E62" s="56" t="s">
        <v>226</v>
      </c>
      <c r="F62" s="32" t="str">
        <f t="shared" ref="F62:F76" si="3">IF(E62="SI",AC62,"")</f>
        <v>Reglamento orgánico o similar, con indicación de la existencia de la proveeduría o similar y de las funciones que realiza.</v>
      </c>
      <c r="G62" s="50"/>
      <c r="H62" s="50"/>
      <c r="I62" s="50"/>
      <c r="J62" s="32"/>
      <c r="K62" s="32"/>
      <c r="L62" s="32"/>
      <c r="M62" s="32"/>
      <c r="N62" s="32"/>
      <c r="O62" s="32"/>
      <c r="P62" s="26"/>
      <c r="Q62" s="26"/>
      <c r="R62" s="26"/>
      <c r="S62" s="26"/>
      <c r="T62" s="26"/>
      <c r="U62" s="26"/>
      <c r="V62" s="26"/>
      <c r="W62" s="26"/>
      <c r="X62" s="26"/>
      <c r="Y62" s="26"/>
      <c r="Z62" s="26"/>
      <c r="AA62" s="52"/>
      <c r="AB62" s="52"/>
      <c r="AC62" s="57" t="s">
        <v>274</v>
      </c>
    </row>
    <row r="63" spans="1:35" ht="140.25" x14ac:dyDescent="0.2">
      <c r="A63" s="51" t="str">
        <f>IF('Por-tema'!I61="X","E",IF('Por-tema'!J61="X","T","P"))</f>
        <v>P</v>
      </c>
      <c r="B63" s="51" t="s">
        <v>424</v>
      </c>
      <c r="C63" s="65" t="s">
        <v>537</v>
      </c>
      <c r="D63" s="65" t="s">
        <v>216</v>
      </c>
      <c r="E63" s="56" t="s">
        <v>226</v>
      </c>
      <c r="F63" s="32" t="str">
        <f t="shared" si="3"/>
        <v>Normativa interna sobre contratación administrativa que contemple las etapas señaladas en la pregunta.</v>
      </c>
      <c r="G63" s="50"/>
      <c r="H63" s="50"/>
      <c r="I63" s="50"/>
      <c r="J63" s="32"/>
      <c r="K63" s="32"/>
      <c r="L63" s="32"/>
      <c r="M63" s="32"/>
      <c r="N63" s="32"/>
      <c r="O63" s="32"/>
      <c r="P63" s="26"/>
      <c r="Q63" s="26"/>
      <c r="R63" s="26"/>
      <c r="S63" s="26"/>
      <c r="T63" s="26"/>
      <c r="U63" s="26"/>
      <c r="V63" s="26"/>
      <c r="W63" s="26"/>
      <c r="X63" s="26"/>
      <c r="Y63" s="26"/>
      <c r="Z63" s="26"/>
      <c r="AA63" s="52"/>
      <c r="AB63" s="52"/>
      <c r="AC63" s="57" t="s">
        <v>275</v>
      </c>
    </row>
    <row r="64" spans="1:35" ht="63.75" x14ac:dyDescent="0.2">
      <c r="A64" s="51" t="str">
        <f>IF('Por-tema'!I62="X","E",IF('Por-tema'!J62="X","T","P"))</f>
        <v>P</v>
      </c>
      <c r="B64" s="51" t="s">
        <v>425</v>
      </c>
      <c r="C64" s="65" t="s">
        <v>45</v>
      </c>
      <c r="D64" s="65" t="s">
        <v>277</v>
      </c>
      <c r="E64" s="56" t="s">
        <v>226</v>
      </c>
      <c r="F64" s="32" t="str">
        <f t="shared" si="3"/>
        <v>Normativa interna que regule lo indicado por la pregunta.</v>
      </c>
      <c r="G64" s="71"/>
      <c r="H64" s="71"/>
      <c r="I64" s="71"/>
      <c r="J64" s="32"/>
      <c r="K64" s="32"/>
      <c r="L64" s="32"/>
      <c r="M64" s="32"/>
      <c r="N64" s="32"/>
      <c r="O64" s="32"/>
      <c r="P64" s="26"/>
      <c r="Q64" s="26"/>
      <c r="R64" s="26"/>
      <c r="S64" s="26"/>
      <c r="T64" s="26"/>
      <c r="U64" s="26"/>
      <c r="V64" s="26"/>
      <c r="W64" s="26"/>
      <c r="X64" s="26"/>
      <c r="Y64" s="26"/>
      <c r="Z64" s="26"/>
      <c r="AA64" s="52"/>
      <c r="AB64" s="52"/>
      <c r="AC64" s="57" t="s">
        <v>276</v>
      </c>
    </row>
    <row r="65" spans="1:29" ht="63.75" x14ac:dyDescent="0.2">
      <c r="A65" s="51" t="str">
        <f>IF('Por-tema'!I63="X","E",IF('Por-tema'!J63="X","T","P"))</f>
        <v>E</v>
      </c>
      <c r="B65" s="51" t="s">
        <v>426</v>
      </c>
      <c r="C65" s="65" t="s">
        <v>41</v>
      </c>
      <c r="D65" s="65" t="s">
        <v>278</v>
      </c>
      <c r="E65" s="56" t="s">
        <v>226</v>
      </c>
      <c r="F65" s="32" t="str">
        <f t="shared" si="3"/>
        <v>Documentación oficializada de la definición de plazos.</v>
      </c>
      <c r="G65" s="71"/>
      <c r="H65" s="71"/>
      <c r="I65" s="71"/>
      <c r="J65" s="32"/>
      <c r="K65" s="32"/>
      <c r="L65" s="32"/>
      <c r="M65" s="32"/>
      <c r="N65" s="32"/>
      <c r="O65" s="32"/>
      <c r="P65" s="26"/>
      <c r="Q65" s="26"/>
      <c r="R65" s="26"/>
      <c r="S65" s="26"/>
      <c r="T65" s="26"/>
      <c r="U65" s="26"/>
      <c r="V65" s="26"/>
      <c r="W65" s="26"/>
      <c r="X65" s="26"/>
      <c r="Y65" s="26"/>
      <c r="Z65" s="26"/>
      <c r="AA65" s="52"/>
      <c r="AB65" s="52"/>
      <c r="AC65" s="57" t="s">
        <v>279</v>
      </c>
    </row>
    <row r="66" spans="1:29" ht="63.75" x14ac:dyDescent="0.2">
      <c r="A66" s="51" t="str">
        <f>IF('Por-tema'!I64="X","E",IF('Por-tema'!J64="X","T","P"))</f>
        <v>P</v>
      </c>
      <c r="B66" s="51" t="s">
        <v>427</v>
      </c>
      <c r="C66" s="65" t="s">
        <v>42</v>
      </c>
      <c r="D66" s="65" t="s">
        <v>282</v>
      </c>
      <c r="E66" s="56" t="s">
        <v>226</v>
      </c>
      <c r="F66" s="32" t="str">
        <f t="shared" si="3"/>
        <v>Registro de proveedores actualizado.</v>
      </c>
      <c r="G66" s="71"/>
      <c r="H66" s="71"/>
      <c r="I66" s="71"/>
      <c r="J66" s="32"/>
      <c r="K66" s="32"/>
      <c r="L66" s="32"/>
      <c r="M66" s="32"/>
      <c r="N66" s="32"/>
      <c r="O66" s="32"/>
      <c r="P66" s="26"/>
      <c r="Q66" s="26"/>
      <c r="R66" s="26"/>
      <c r="S66" s="26"/>
      <c r="T66" s="26"/>
      <c r="U66" s="26"/>
      <c r="V66" s="26"/>
      <c r="W66" s="26"/>
      <c r="X66" s="26"/>
      <c r="Y66" s="26"/>
      <c r="Z66" s="26"/>
      <c r="AA66" s="52"/>
      <c r="AB66" s="52"/>
      <c r="AC66" s="57" t="s">
        <v>280</v>
      </c>
    </row>
    <row r="67" spans="1:29" ht="76.5" x14ac:dyDescent="0.2">
      <c r="A67" s="51" t="str">
        <f>IF('Por-tema'!I65="X","E",IF('Por-tema'!J65="X","T","P"))</f>
        <v>P</v>
      </c>
      <c r="B67" s="51" t="s">
        <v>428</v>
      </c>
      <c r="C67" s="65" t="s">
        <v>46</v>
      </c>
      <c r="D67" s="65" t="s">
        <v>283</v>
      </c>
      <c r="E67" s="56" t="s">
        <v>226</v>
      </c>
      <c r="F67" s="32" t="str">
        <f t="shared" si="3"/>
        <v>Identificación de inhabilitaciones debidamente incorporads en el registro de proveedores de la institución.</v>
      </c>
      <c r="G67" s="71"/>
      <c r="H67" s="71"/>
      <c r="I67" s="71"/>
      <c r="J67" s="32"/>
      <c r="K67" s="32"/>
      <c r="L67" s="32"/>
      <c r="M67" s="32"/>
      <c r="N67" s="32"/>
      <c r="O67" s="32"/>
      <c r="P67" s="26"/>
      <c r="Q67" s="26"/>
      <c r="R67" s="26"/>
      <c r="S67" s="26"/>
      <c r="T67" s="26"/>
      <c r="U67" s="26"/>
      <c r="V67" s="26"/>
      <c r="W67" s="26"/>
      <c r="X67" s="26"/>
      <c r="Y67" s="26"/>
      <c r="Z67" s="26"/>
      <c r="AA67" s="52"/>
      <c r="AB67" s="52"/>
      <c r="AC67" s="57" t="s">
        <v>281</v>
      </c>
    </row>
    <row r="68" spans="1:29" ht="102" x14ac:dyDescent="0.2">
      <c r="A68" s="51" t="str">
        <f>IF('Por-tema'!I66="X","E",IF('Por-tema'!J66="X","T","P"))</f>
        <v>E</v>
      </c>
      <c r="B68" s="51" t="s">
        <v>429</v>
      </c>
      <c r="C68" s="65" t="s">
        <v>538</v>
      </c>
      <c r="D68" s="65" t="s">
        <v>285</v>
      </c>
      <c r="E68" s="56" t="s">
        <v>226</v>
      </c>
      <c r="F68" s="32" t="str">
        <f t="shared" si="3"/>
        <v>Plan o programa de adquisiciones.</v>
      </c>
      <c r="G68" s="71"/>
      <c r="H68" s="71"/>
      <c r="I68" s="71"/>
      <c r="J68" s="32"/>
      <c r="K68" s="32"/>
      <c r="L68" s="32"/>
      <c r="M68" s="32"/>
      <c r="N68" s="32"/>
      <c r="O68" s="32"/>
      <c r="P68" s="26"/>
      <c r="Q68" s="26"/>
      <c r="R68" s="26"/>
      <c r="S68" s="26"/>
      <c r="T68" s="26"/>
      <c r="U68" s="26"/>
      <c r="V68" s="26"/>
      <c r="W68" s="26"/>
      <c r="X68" s="26"/>
      <c r="Y68" s="26"/>
      <c r="Z68" s="26"/>
      <c r="AA68" s="52"/>
      <c r="AB68" s="52"/>
      <c r="AC68" s="57" t="s">
        <v>284</v>
      </c>
    </row>
    <row r="69" spans="1:29" ht="51" x14ac:dyDescent="0.2">
      <c r="A69" s="51" t="str">
        <f>IF('Por-tema'!I67="X","E",IF('Por-tema'!J67="X","T","P"))</f>
        <v>T</v>
      </c>
      <c r="B69" s="51" t="s">
        <v>430</v>
      </c>
      <c r="C69" s="65" t="s">
        <v>52</v>
      </c>
      <c r="D69" s="65" t="s">
        <v>234</v>
      </c>
      <c r="E69" s="56" t="s">
        <v>226</v>
      </c>
      <c r="F69" s="32" t="str">
        <f t="shared" si="3"/>
        <v>Imagen respectiva de la página de Internet institucional.</v>
      </c>
      <c r="G69" s="71"/>
      <c r="H69" s="71"/>
      <c r="I69" s="71"/>
      <c r="J69" s="32"/>
      <c r="K69" s="32"/>
      <c r="L69" s="32"/>
      <c r="M69" s="32"/>
      <c r="N69" s="32"/>
      <c r="O69" s="32"/>
      <c r="P69" s="26"/>
      <c r="Q69" s="26"/>
      <c r="R69" s="26"/>
      <c r="S69" s="26"/>
      <c r="T69" s="26"/>
      <c r="U69" s="26"/>
      <c r="V69" s="26"/>
      <c r="W69" s="26"/>
      <c r="X69" s="26"/>
      <c r="Y69" s="26"/>
      <c r="Z69" s="26"/>
      <c r="AA69" s="52"/>
      <c r="AB69" s="52"/>
      <c r="AC69" s="57" t="s">
        <v>64</v>
      </c>
    </row>
    <row r="70" spans="1:29" ht="102" customHeight="1" x14ac:dyDescent="0.2">
      <c r="A70" s="51" t="str">
        <f>IF('Por-tema'!I68="X","E",IF('Por-tema'!J68="X","T","P"))</f>
        <v>E</v>
      </c>
      <c r="B70" s="51" t="s">
        <v>431</v>
      </c>
      <c r="C70" s="65" t="s">
        <v>539</v>
      </c>
      <c r="D70" s="65" t="s">
        <v>287</v>
      </c>
      <c r="E70" s="56" t="s">
        <v>226</v>
      </c>
      <c r="F70" s="32" t="str">
        <f t="shared" si="3"/>
        <v>Metodologías de evaluación de ofertas, con indicación de lo requerido.</v>
      </c>
      <c r="G70" s="50"/>
      <c r="H70" s="50"/>
      <c r="I70" s="50"/>
      <c r="J70" s="32"/>
      <c r="K70" s="32"/>
      <c r="L70" s="32"/>
      <c r="M70" s="32"/>
      <c r="N70" s="32"/>
      <c r="O70" s="32"/>
      <c r="P70" s="26"/>
      <c r="Q70" s="26"/>
      <c r="R70" s="26"/>
      <c r="S70" s="26"/>
      <c r="T70" s="26"/>
      <c r="U70" s="26"/>
      <c r="V70" s="26"/>
      <c r="W70" s="26"/>
      <c r="X70" s="26"/>
      <c r="Y70" s="26"/>
      <c r="Z70" s="26"/>
      <c r="AA70" s="52"/>
      <c r="AB70" s="52"/>
      <c r="AC70" s="57" t="s">
        <v>286</v>
      </c>
    </row>
    <row r="71" spans="1:29" ht="76.5" x14ac:dyDescent="0.2">
      <c r="A71" s="51" t="str">
        <f>IF('Por-tema'!I69="X","E",IF('Por-tema'!J69="X","T","P"))</f>
        <v>E</v>
      </c>
      <c r="B71" s="51" t="s">
        <v>432</v>
      </c>
      <c r="C71" s="65" t="s">
        <v>217</v>
      </c>
      <c r="D71" s="65" t="s">
        <v>289</v>
      </c>
      <c r="E71" s="56" t="s">
        <v>185</v>
      </c>
      <c r="F71" s="32" t="str">
        <f t="shared" si="3"/>
        <v/>
      </c>
      <c r="G71" s="50"/>
      <c r="H71" s="50"/>
      <c r="I71" s="50"/>
      <c r="J71" s="32"/>
      <c r="K71" s="32"/>
      <c r="L71" s="32"/>
      <c r="M71" s="32"/>
      <c r="N71" s="32"/>
      <c r="O71" s="32"/>
      <c r="P71" s="26"/>
      <c r="Q71" s="26"/>
      <c r="R71" s="26"/>
      <c r="S71" s="26"/>
      <c r="T71" s="26"/>
      <c r="U71" s="26"/>
      <c r="V71" s="26"/>
      <c r="W71" s="26"/>
      <c r="X71" s="26"/>
      <c r="Y71" s="26"/>
      <c r="Z71" s="26"/>
      <c r="AA71" s="52"/>
      <c r="AB71" s="52"/>
      <c r="AC71" s="57" t="s">
        <v>288</v>
      </c>
    </row>
    <row r="72" spans="1:29" ht="76.5" x14ac:dyDescent="0.2">
      <c r="A72" s="51" t="str">
        <f>IF('Por-tema'!I70="X","E",IF('Por-tema'!J70="X","T","P"))</f>
        <v>T</v>
      </c>
      <c r="B72" s="51" t="s">
        <v>433</v>
      </c>
      <c r="C72" s="65" t="s">
        <v>218</v>
      </c>
      <c r="D72" s="65" t="s">
        <v>314</v>
      </c>
      <c r="E72" s="56" t="s">
        <v>185</v>
      </c>
      <c r="F72" s="32" t="str">
        <f t="shared" si="3"/>
        <v/>
      </c>
      <c r="G72" s="50"/>
      <c r="H72" s="50"/>
      <c r="I72" s="50"/>
      <c r="J72" s="32"/>
      <c r="K72" s="32"/>
      <c r="L72" s="32"/>
      <c r="M72" s="32"/>
      <c r="N72" s="32"/>
      <c r="O72" s="32"/>
      <c r="P72" s="26"/>
      <c r="Q72" s="26"/>
      <c r="R72" s="26"/>
      <c r="S72" s="26"/>
      <c r="T72" s="26"/>
      <c r="U72" s="26"/>
      <c r="V72" s="26"/>
      <c r="W72" s="26"/>
      <c r="X72" s="26"/>
      <c r="Y72" s="26"/>
      <c r="Z72" s="26"/>
      <c r="AA72" s="52"/>
      <c r="AB72" s="52"/>
      <c r="AC72" s="57" t="s">
        <v>315</v>
      </c>
    </row>
    <row r="73" spans="1:29" ht="60" x14ac:dyDescent="0.2">
      <c r="A73" s="51" t="str">
        <f>IF('Por-tema'!I71="X","E",IF('Por-tema'!J71="X","T","P"))</f>
        <v>E</v>
      </c>
      <c r="B73" s="51" t="s">
        <v>434</v>
      </c>
      <c r="C73" s="65" t="s">
        <v>316</v>
      </c>
      <c r="D73" s="65" t="s">
        <v>235</v>
      </c>
      <c r="E73" s="56" t="s">
        <v>185</v>
      </c>
      <c r="F73" s="32" t="str">
        <f t="shared" si="3"/>
        <v/>
      </c>
      <c r="G73" s="50"/>
      <c r="H73" s="50"/>
      <c r="I73" s="50"/>
      <c r="J73" s="32"/>
      <c r="K73" s="32"/>
      <c r="L73" s="32"/>
      <c r="M73" s="32"/>
      <c r="N73" s="32"/>
      <c r="O73" s="32"/>
      <c r="P73" s="26"/>
      <c r="Q73" s="26"/>
      <c r="R73" s="26"/>
      <c r="S73" s="26"/>
      <c r="T73" s="26"/>
      <c r="U73" s="26"/>
      <c r="V73" s="26"/>
      <c r="W73" s="26"/>
      <c r="X73" s="26"/>
      <c r="Y73" s="26"/>
      <c r="Z73" s="26"/>
      <c r="AA73" s="52"/>
      <c r="AB73" s="52"/>
      <c r="AC73" s="57" t="s">
        <v>319</v>
      </c>
    </row>
    <row r="74" spans="1:29" ht="102" x14ac:dyDescent="0.2">
      <c r="A74" s="51" t="str">
        <f>IF('Por-tema'!I72="X","E",IF('Por-tema'!J72="X","T","P"))</f>
        <v>E</v>
      </c>
      <c r="B74" s="51" t="s">
        <v>435</v>
      </c>
      <c r="C74" s="67" t="s">
        <v>317</v>
      </c>
      <c r="D74" s="67" t="s">
        <v>236</v>
      </c>
      <c r="E74" s="56" t="s">
        <v>185</v>
      </c>
      <c r="F74" s="32" t="str">
        <f t="shared" si="3"/>
        <v/>
      </c>
      <c r="G74" s="50"/>
      <c r="H74" s="50"/>
      <c r="I74" s="50"/>
      <c r="J74" s="50"/>
      <c r="K74" s="50"/>
      <c r="L74" s="50"/>
      <c r="M74" s="50"/>
      <c r="N74" s="50"/>
      <c r="O74" s="32"/>
      <c r="P74" s="26"/>
      <c r="Q74" s="26"/>
      <c r="R74" s="26"/>
      <c r="S74" s="26"/>
      <c r="T74" s="26"/>
      <c r="U74" s="26"/>
      <c r="V74" s="26"/>
      <c r="W74" s="26"/>
      <c r="X74" s="26"/>
      <c r="Y74" s="26"/>
      <c r="Z74" s="26"/>
      <c r="AA74" s="52"/>
      <c r="AB74" s="52"/>
      <c r="AC74" s="57" t="s">
        <v>320</v>
      </c>
    </row>
    <row r="75" spans="1:29" ht="38.25" x14ac:dyDescent="0.2">
      <c r="A75" s="51" t="str">
        <f>IF('Por-tema'!I73="X","E",IF('Por-tema'!J73="X","T","P"))</f>
        <v>T</v>
      </c>
      <c r="B75" s="51" t="s">
        <v>436</v>
      </c>
      <c r="C75" s="67" t="s">
        <v>318</v>
      </c>
      <c r="D75" s="65" t="s">
        <v>323</v>
      </c>
      <c r="E75" s="56" t="s">
        <v>185</v>
      </c>
      <c r="F75" s="32" t="str">
        <f t="shared" si="3"/>
        <v/>
      </c>
      <c r="G75" s="50"/>
      <c r="H75" s="50"/>
      <c r="I75" s="50"/>
      <c r="J75" s="50"/>
      <c r="K75" s="50"/>
      <c r="L75" s="50"/>
      <c r="M75" s="50"/>
      <c r="N75" s="50"/>
      <c r="O75" s="32"/>
      <c r="P75" s="26"/>
      <c r="Q75" s="26"/>
      <c r="R75" s="26"/>
      <c r="S75" s="26"/>
      <c r="T75" s="26"/>
      <c r="U75" s="26"/>
      <c r="V75" s="26"/>
      <c r="W75" s="26"/>
      <c r="X75" s="26"/>
      <c r="Y75" s="26"/>
      <c r="Z75" s="26"/>
      <c r="AA75" s="52"/>
      <c r="AB75" s="52"/>
      <c r="AC75" s="57" t="s">
        <v>64</v>
      </c>
    </row>
    <row r="76" spans="1:29" ht="38.25" x14ac:dyDescent="0.2">
      <c r="A76" s="51" t="str">
        <f>IF('Por-tema'!I74="X","E",IF('Por-tema'!J74="X","T","P"))</f>
        <v>T</v>
      </c>
      <c r="B76" s="51" t="s">
        <v>437</v>
      </c>
      <c r="C76" s="67" t="s">
        <v>310</v>
      </c>
      <c r="D76" s="67" t="s">
        <v>322</v>
      </c>
      <c r="E76" s="56" t="s">
        <v>226</v>
      </c>
      <c r="F76" s="32" t="str">
        <f t="shared" si="3"/>
        <v>Verificación por la CGR en el SIAC. No se requiere documentación en el expediente preparado por la institución.</v>
      </c>
      <c r="G76" s="50"/>
      <c r="H76" s="50"/>
      <c r="I76" s="50"/>
      <c r="J76" s="50"/>
      <c r="K76" s="50"/>
      <c r="L76" s="50"/>
      <c r="M76" s="50"/>
      <c r="N76" s="50"/>
      <c r="O76" s="32"/>
      <c r="P76" s="26"/>
      <c r="Q76" s="26"/>
      <c r="R76" s="26"/>
      <c r="S76" s="26"/>
      <c r="T76" s="26"/>
      <c r="U76" s="26"/>
      <c r="V76" s="26"/>
      <c r="W76" s="26"/>
      <c r="X76" s="26"/>
      <c r="Y76" s="26"/>
      <c r="Z76" s="26"/>
      <c r="AA76" s="52"/>
      <c r="AB76" s="52"/>
      <c r="AC76" s="57" t="s">
        <v>10</v>
      </c>
    </row>
    <row r="77" spans="1:29" x14ac:dyDescent="0.2">
      <c r="A77" s="54"/>
      <c r="B77" s="54"/>
      <c r="C77" s="68"/>
      <c r="D77" s="29"/>
      <c r="E77" s="49"/>
      <c r="F77" s="32"/>
      <c r="G77" s="50"/>
      <c r="H77" s="50"/>
      <c r="I77" s="50"/>
      <c r="J77" s="32"/>
      <c r="K77" s="32"/>
      <c r="L77" s="32"/>
      <c r="M77" s="32"/>
      <c r="N77" s="32"/>
      <c r="O77" s="32"/>
      <c r="P77" s="26"/>
      <c r="Q77" s="26"/>
      <c r="R77" s="26"/>
      <c r="S77" s="26"/>
      <c r="T77" s="26"/>
      <c r="U77" s="26"/>
      <c r="V77" s="26"/>
      <c r="W77" s="26"/>
      <c r="X77" s="26"/>
      <c r="Y77" s="26"/>
      <c r="Z77" s="26"/>
      <c r="AA77" s="52"/>
      <c r="AB77" s="52"/>
      <c r="AC77" s="32"/>
    </row>
    <row r="78" spans="1:29" x14ac:dyDescent="0.2">
      <c r="A78" s="169"/>
      <c r="B78" s="169">
        <v>5</v>
      </c>
      <c r="C78" s="170" t="s">
        <v>334</v>
      </c>
      <c r="D78" s="171"/>
      <c r="E78" s="169"/>
      <c r="F78" s="172"/>
      <c r="G78" s="173"/>
      <c r="H78" s="173"/>
      <c r="I78" s="173"/>
      <c r="J78" s="32"/>
      <c r="K78" s="32"/>
      <c r="L78" s="32"/>
      <c r="M78" s="32"/>
      <c r="N78" s="32"/>
      <c r="O78" s="32"/>
      <c r="P78" s="51"/>
      <c r="Q78" s="26"/>
      <c r="R78" s="26"/>
      <c r="S78" s="26"/>
      <c r="T78" s="32"/>
      <c r="U78" s="32"/>
      <c r="V78" s="26"/>
      <c r="W78" s="26"/>
      <c r="X78" s="26"/>
      <c r="Y78" s="26"/>
      <c r="Z78" s="26"/>
      <c r="AA78" s="52"/>
      <c r="AB78" s="52"/>
      <c r="AC78" s="53"/>
    </row>
    <row r="79" spans="1:29" ht="63.75" x14ac:dyDescent="0.2">
      <c r="A79" s="51" t="str">
        <f>IF('Por-tema'!I77="X","E",IF('Por-tema'!J77="X","T","P"))</f>
        <v>E</v>
      </c>
      <c r="B79" s="51" t="s">
        <v>87</v>
      </c>
      <c r="C79" s="65" t="s">
        <v>445</v>
      </c>
      <c r="D79" s="58" t="s">
        <v>324</v>
      </c>
      <c r="E79" s="56" t="s">
        <v>226</v>
      </c>
      <c r="F79" s="32" t="str">
        <f t="shared" ref="F79:F114" si="4">IF(E79="SI",AC79,"")</f>
        <v>Verificación por la CGR en el SIPP. No se requiere documentación en el expediente preparado por la institución.</v>
      </c>
      <c r="G79" s="50"/>
      <c r="H79" s="50"/>
      <c r="I79" s="50"/>
      <c r="J79" s="32"/>
      <c r="K79" s="32"/>
      <c r="L79" s="32"/>
      <c r="M79" s="32"/>
      <c r="N79" s="32"/>
      <c r="O79" s="32"/>
      <c r="P79" s="26"/>
      <c r="Q79" s="26"/>
      <c r="R79" s="26"/>
      <c r="S79" s="26"/>
      <c r="T79" s="26"/>
      <c r="U79" s="26"/>
      <c r="V79" s="26"/>
      <c r="W79" s="26"/>
      <c r="X79" s="26"/>
      <c r="Y79" s="26"/>
      <c r="Z79" s="26"/>
      <c r="AA79" s="52"/>
      <c r="AB79" s="52"/>
      <c r="AC79" s="57" t="s">
        <v>321</v>
      </c>
    </row>
    <row r="80" spans="1:29" ht="89.25" x14ac:dyDescent="0.2">
      <c r="A80" s="51" t="str">
        <f>IF('Por-tema'!I78="X","E",IF('Por-tema'!J78="X","T","P"))</f>
        <v>P</v>
      </c>
      <c r="B80" s="51" t="s">
        <v>88</v>
      </c>
      <c r="C80" s="65" t="s">
        <v>290</v>
      </c>
      <c r="D80" s="65" t="s">
        <v>325</v>
      </c>
      <c r="E80" s="56" t="s">
        <v>226</v>
      </c>
      <c r="F80" s="32" t="str">
        <f t="shared" si="4"/>
        <v>Manual de procedimientos que regule lo indicado en la pregunta, debidamente oficializado por la autoridad institucional competente.</v>
      </c>
      <c r="G80" s="50"/>
      <c r="H80" s="50"/>
      <c r="I80" s="50"/>
      <c r="J80" s="32"/>
      <c r="K80" s="32"/>
      <c r="L80" s="32"/>
      <c r="M80" s="32"/>
      <c r="N80" s="32"/>
      <c r="O80" s="32"/>
      <c r="P80" s="26"/>
      <c r="Q80" s="26"/>
      <c r="R80" s="26"/>
      <c r="S80" s="26"/>
      <c r="T80" s="26"/>
      <c r="U80" s="26"/>
      <c r="V80" s="26"/>
      <c r="W80" s="26"/>
      <c r="X80" s="26"/>
      <c r="Y80" s="26"/>
      <c r="Z80" s="26"/>
      <c r="AA80" s="52"/>
      <c r="AB80" s="52"/>
      <c r="AC80" s="57" t="s">
        <v>326</v>
      </c>
    </row>
    <row r="81" spans="1:29" ht="38.25" x14ac:dyDescent="0.2">
      <c r="A81" s="51" t="str">
        <f>IF('Por-tema'!I79="X","E",IF('Por-tema'!J79="X","T","P"))</f>
        <v>T</v>
      </c>
      <c r="B81" s="51" t="s">
        <v>89</v>
      </c>
      <c r="C81" s="65" t="s">
        <v>291</v>
      </c>
      <c r="D81" s="65" t="s">
        <v>328</v>
      </c>
      <c r="E81" s="56" t="s">
        <v>185</v>
      </c>
      <c r="F81" s="32" t="str">
        <f t="shared" si="4"/>
        <v/>
      </c>
      <c r="G81" s="50"/>
      <c r="H81" s="50"/>
      <c r="I81" s="50"/>
      <c r="J81" s="32"/>
      <c r="K81" s="32"/>
      <c r="L81" s="32"/>
      <c r="M81" s="32"/>
      <c r="N81" s="32"/>
      <c r="O81" s="32"/>
      <c r="P81" s="26"/>
      <c r="Q81" s="26"/>
      <c r="R81" s="26"/>
      <c r="S81" s="26"/>
      <c r="T81" s="26"/>
      <c r="U81" s="26"/>
      <c r="V81" s="26"/>
      <c r="W81" s="26"/>
      <c r="X81" s="26"/>
      <c r="Y81" s="26"/>
      <c r="Z81" s="26"/>
      <c r="AA81" s="52"/>
      <c r="AB81" s="52"/>
      <c r="AC81" s="73" t="s">
        <v>327</v>
      </c>
    </row>
    <row r="82" spans="1:29" ht="51" x14ac:dyDescent="0.2">
      <c r="A82" s="51" t="str">
        <f>IF('Por-tema'!I80="X","E",IF('Por-tema'!J80="X","T","P"))</f>
        <v>E</v>
      </c>
      <c r="B82" s="51" t="s">
        <v>90</v>
      </c>
      <c r="C82" s="65" t="s">
        <v>292</v>
      </c>
      <c r="D82" s="65" t="s">
        <v>329</v>
      </c>
      <c r="E82" s="56" t="s">
        <v>185</v>
      </c>
      <c r="F82" s="32" t="str">
        <f t="shared" si="4"/>
        <v/>
      </c>
      <c r="G82" s="50"/>
      <c r="H82" s="50"/>
      <c r="I82" s="50"/>
      <c r="J82" s="32"/>
      <c r="K82" s="32"/>
      <c r="L82" s="32"/>
      <c r="M82" s="32"/>
      <c r="N82" s="32"/>
      <c r="O82" s="32"/>
      <c r="P82" s="26"/>
      <c r="Q82" s="26"/>
      <c r="R82" s="26"/>
      <c r="S82" s="26"/>
      <c r="T82" s="26"/>
      <c r="U82" s="26"/>
      <c r="V82" s="26"/>
      <c r="W82" s="26"/>
      <c r="X82" s="26"/>
      <c r="Y82" s="26"/>
      <c r="Z82" s="26"/>
      <c r="AA82" s="52"/>
      <c r="AB82" s="52"/>
      <c r="AC82" s="57" t="s">
        <v>331</v>
      </c>
    </row>
    <row r="83" spans="1:29" ht="229.5" x14ac:dyDescent="0.2">
      <c r="A83" s="51" t="str">
        <f>IF('Por-tema'!I81="X","E",IF('Por-tema'!J81="X","T","P"))</f>
        <v>E</v>
      </c>
      <c r="B83" s="51" t="s">
        <v>91</v>
      </c>
      <c r="C83" s="65" t="s">
        <v>540</v>
      </c>
      <c r="D83" s="58" t="s">
        <v>456</v>
      </c>
      <c r="E83" s="56" t="s">
        <v>226</v>
      </c>
      <c r="F83" s="32" t="str">
        <f t="shared" si="4"/>
        <v>Informe de evaluación presupuestaria, con indicación de lo requerido por la pregunta.</v>
      </c>
      <c r="G83" s="50"/>
      <c r="H83" s="50"/>
      <c r="I83" s="50"/>
      <c r="J83" s="32"/>
      <c r="K83" s="32"/>
      <c r="L83" s="32"/>
      <c r="M83" s="32"/>
      <c r="N83" s="32"/>
      <c r="O83" s="32"/>
      <c r="P83" s="26"/>
      <c r="Q83" s="26"/>
      <c r="R83" s="26"/>
      <c r="S83" s="26"/>
      <c r="T83" s="26"/>
      <c r="U83" s="26"/>
      <c r="V83" s="26"/>
      <c r="W83" s="26"/>
      <c r="X83" s="26"/>
      <c r="Y83" s="26"/>
      <c r="Z83" s="26"/>
      <c r="AA83" s="52"/>
      <c r="AB83" s="52"/>
      <c r="AC83" s="57" t="s">
        <v>330</v>
      </c>
    </row>
    <row r="84" spans="1:29" ht="78" customHeight="1" x14ac:dyDescent="0.2">
      <c r="A84" s="51" t="str">
        <f>IF('Por-tema'!I82="X","E",IF('Por-tema'!J82="X","T","P"))</f>
        <v>E</v>
      </c>
      <c r="B84" s="51" t="s">
        <v>92</v>
      </c>
      <c r="C84" s="65" t="s">
        <v>510</v>
      </c>
      <c r="D84" s="58" t="s">
        <v>3</v>
      </c>
      <c r="E84" s="56" t="s">
        <v>226</v>
      </c>
      <c r="F84" s="32" t="str">
        <f t="shared" si="4"/>
        <v>Evaluación presupuestaria, con indicación de lo requerido.</v>
      </c>
      <c r="G84" s="50"/>
      <c r="H84" s="50"/>
      <c r="I84" s="50"/>
      <c r="J84" s="32"/>
      <c r="K84" s="32"/>
      <c r="L84" s="32"/>
      <c r="M84" s="32"/>
      <c r="N84" s="32"/>
      <c r="O84" s="32"/>
      <c r="P84" s="26"/>
      <c r="Q84" s="26"/>
      <c r="R84" s="26"/>
      <c r="S84" s="26"/>
      <c r="T84" s="26"/>
      <c r="U84" s="26"/>
      <c r="V84" s="26"/>
      <c r="W84" s="26"/>
      <c r="X84" s="26"/>
      <c r="Y84" s="26"/>
      <c r="Z84" s="26"/>
      <c r="AA84" s="52"/>
      <c r="AB84" s="52"/>
      <c r="AC84" s="57" t="s">
        <v>332</v>
      </c>
    </row>
    <row r="85" spans="1:29" ht="89.25" x14ac:dyDescent="0.2">
      <c r="A85" s="51" t="str">
        <f>IF('Por-tema'!I83="X","E",IF('Por-tema'!J83="X","T","P"))</f>
        <v>E</v>
      </c>
      <c r="B85" s="51" t="s">
        <v>93</v>
      </c>
      <c r="C85" s="65" t="s">
        <v>219</v>
      </c>
      <c r="D85" s="67" t="s">
        <v>220</v>
      </c>
      <c r="E85" s="56" t="s">
        <v>226</v>
      </c>
      <c r="F85" s="32" t="str">
        <f t="shared" si="4"/>
        <v>Acuerdo, acta, resolución o minuta con indicación de la fecha de emisión del informe más reciente y de la fecha en que se discutió con el jerarca.</v>
      </c>
      <c r="G85" s="50"/>
      <c r="H85" s="50"/>
      <c r="I85" s="50"/>
      <c r="J85" s="32"/>
      <c r="K85" s="32"/>
      <c r="L85" s="32"/>
      <c r="M85" s="32"/>
      <c r="N85" s="32"/>
      <c r="O85" s="32"/>
      <c r="P85" s="26"/>
      <c r="Q85" s="26"/>
      <c r="R85" s="26"/>
      <c r="S85" s="26"/>
      <c r="T85" s="26"/>
      <c r="U85" s="26"/>
      <c r="V85" s="26"/>
      <c r="W85" s="26"/>
      <c r="X85" s="26"/>
      <c r="Y85" s="26"/>
      <c r="Z85" s="26"/>
      <c r="AA85" s="52"/>
      <c r="AB85" s="52"/>
      <c r="AC85" s="57" t="s">
        <v>4</v>
      </c>
    </row>
    <row r="86" spans="1:29" ht="63.75" x14ac:dyDescent="0.2">
      <c r="A86" s="51" t="str">
        <f>IF('Por-tema'!I84="X","E",IF('Por-tema'!J84="X","T","P"))</f>
        <v>P</v>
      </c>
      <c r="B86" s="51" t="s">
        <v>94</v>
      </c>
      <c r="C86" s="65" t="s">
        <v>221</v>
      </c>
      <c r="D86" s="58" t="s">
        <v>6</v>
      </c>
      <c r="E86" s="56" t="s">
        <v>226</v>
      </c>
      <c r="F86" s="32" t="str">
        <f t="shared" si="4"/>
        <v>Informe que demuestre la congruencia de resultados de la información presupuestaria con los resultados financieros.</v>
      </c>
      <c r="G86" s="50"/>
      <c r="H86" s="50"/>
      <c r="I86" s="50"/>
      <c r="J86" s="32"/>
      <c r="K86" s="50"/>
      <c r="L86" s="50"/>
      <c r="M86" s="50"/>
      <c r="N86" s="50"/>
      <c r="O86" s="32"/>
      <c r="P86" s="26"/>
      <c r="Q86" s="26"/>
      <c r="R86" s="26"/>
      <c r="S86" s="26"/>
      <c r="T86" s="26"/>
      <c r="U86" s="26"/>
      <c r="V86" s="26"/>
      <c r="W86" s="26"/>
      <c r="X86" s="26"/>
      <c r="Y86" s="26"/>
      <c r="Z86" s="26"/>
      <c r="AA86" s="52"/>
      <c r="AB86" s="52"/>
      <c r="AC86" s="57" t="s">
        <v>5</v>
      </c>
    </row>
    <row r="87" spans="1:29" ht="140.25" x14ac:dyDescent="0.2">
      <c r="A87" s="51" t="str">
        <f>IF('Por-tema'!I85="X","E",IF('Por-tema'!J85="X","T","P"))</f>
        <v>P</v>
      </c>
      <c r="B87" s="51" t="s">
        <v>95</v>
      </c>
      <c r="C87" s="67" t="s">
        <v>8</v>
      </c>
      <c r="D87" s="58" t="s">
        <v>9</v>
      </c>
      <c r="E87" s="56" t="s">
        <v>185</v>
      </c>
      <c r="F87" s="32" t="str">
        <f t="shared" si="4"/>
        <v/>
      </c>
      <c r="G87" s="50"/>
      <c r="H87" s="50"/>
      <c r="I87" s="50"/>
      <c r="J87" s="50"/>
      <c r="K87" s="50"/>
      <c r="L87" s="50"/>
      <c r="M87" s="50"/>
      <c r="N87" s="50"/>
      <c r="O87" s="32"/>
      <c r="P87" s="26"/>
      <c r="Q87" s="26"/>
      <c r="R87" s="26"/>
      <c r="S87" s="26"/>
      <c r="T87" s="26"/>
      <c r="U87" s="26"/>
      <c r="V87" s="26"/>
      <c r="W87" s="26"/>
      <c r="X87" s="26"/>
      <c r="Y87" s="26"/>
      <c r="Z87" s="26"/>
      <c r="AA87" s="52"/>
      <c r="AB87" s="52"/>
      <c r="AC87" s="57" t="s">
        <v>7</v>
      </c>
    </row>
    <row r="88" spans="1:29" ht="102" x14ac:dyDescent="0.2">
      <c r="A88" s="51" t="str">
        <f>IF('Por-tema'!I86="X","E",IF('Por-tema'!J86="X","T","P"))</f>
        <v>T</v>
      </c>
      <c r="B88" s="51" t="s">
        <v>96</v>
      </c>
      <c r="C88" s="67" t="s">
        <v>570</v>
      </c>
      <c r="D88" s="58" t="s">
        <v>12</v>
      </c>
      <c r="E88" s="56" t="s">
        <v>226</v>
      </c>
      <c r="F88" s="32" t="str">
        <f t="shared" si="4"/>
        <v>Verificación por la CGR en SIPP.  No se requiere documentación en el expediente preparado por la institución.</v>
      </c>
      <c r="G88" s="32"/>
      <c r="H88" s="32"/>
      <c r="I88" s="32"/>
      <c r="J88" s="50"/>
      <c r="K88" s="50"/>
      <c r="L88" s="50"/>
      <c r="M88" s="50"/>
      <c r="N88" s="50"/>
      <c r="O88" s="32"/>
      <c r="P88" s="74"/>
      <c r="Q88" s="74"/>
      <c r="R88" s="74"/>
      <c r="S88" s="74"/>
      <c r="T88" s="74"/>
      <c r="U88" s="74"/>
      <c r="V88" s="74"/>
      <c r="W88" s="74"/>
      <c r="X88" s="74"/>
      <c r="Y88" s="74"/>
      <c r="Z88" s="63"/>
      <c r="AA88" s="52"/>
      <c r="AB88" s="52"/>
      <c r="AC88" s="57" t="s">
        <v>11</v>
      </c>
    </row>
    <row r="89" spans="1:29" ht="102" x14ac:dyDescent="0.2">
      <c r="A89" s="51" t="str">
        <f>IF('Por-tema'!I87="X","E",IF('Por-tema'!J87="X","T","P"))</f>
        <v>T</v>
      </c>
      <c r="B89" s="51" t="s">
        <v>97</v>
      </c>
      <c r="C89" s="67" t="s">
        <v>571</v>
      </c>
      <c r="D89" s="58" t="s">
        <v>12</v>
      </c>
      <c r="E89" s="56" t="s">
        <v>226</v>
      </c>
      <c r="F89" s="32"/>
      <c r="G89" s="32"/>
      <c r="H89" s="32"/>
      <c r="I89" s="32"/>
      <c r="J89" s="50"/>
      <c r="K89" s="50"/>
      <c r="L89" s="50"/>
      <c r="M89" s="50"/>
      <c r="N89" s="50"/>
      <c r="O89" s="32"/>
      <c r="P89" s="74"/>
      <c r="Q89" s="74"/>
      <c r="R89" s="74"/>
      <c r="S89" s="74"/>
      <c r="T89" s="74"/>
      <c r="U89" s="74"/>
      <c r="V89" s="74"/>
      <c r="W89" s="74"/>
      <c r="X89" s="74"/>
      <c r="Y89" s="74"/>
      <c r="Z89" s="63"/>
      <c r="AA89" s="52"/>
      <c r="AB89" s="52"/>
      <c r="AC89" s="57"/>
    </row>
    <row r="90" spans="1:29" ht="102" x14ac:dyDescent="0.2">
      <c r="A90" s="51" t="str">
        <f>IF('Por-tema'!I88="X","E",IF('Por-tema'!J88="X","T","P"))</f>
        <v>T</v>
      </c>
      <c r="B90" s="51" t="s">
        <v>98</v>
      </c>
      <c r="C90" s="67" t="s">
        <v>572</v>
      </c>
      <c r="D90" s="58" t="s">
        <v>12</v>
      </c>
      <c r="E90" s="56" t="s">
        <v>226</v>
      </c>
      <c r="F90" s="32"/>
      <c r="G90" s="32"/>
      <c r="H90" s="32"/>
      <c r="I90" s="32"/>
      <c r="J90" s="50"/>
      <c r="K90" s="50"/>
      <c r="L90" s="50"/>
      <c r="M90" s="50"/>
      <c r="N90" s="50"/>
      <c r="O90" s="32"/>
      <c r="P90" s="74"/>
      <c r="Q90" s="74"/>
      <c r="R90" s="74"/>
      <c r="S90" s="74"/>
      <c r="T90" s="74"/>
      <c r="U90" s="74"/>
      <c r="V90" s="74"/>
      <c r="W90" s="74"/>
      <c r="X90" s="74"/>
      <c r="Y90" s="74"/>
      <c r="Z90" s="63"/>
      <c r="AA90" s="52"/>
      <c r="AB90" s="52"/>
      <c r="AC90" s="57"/>
    </row>
    <row r="91" spans="1:29" ht="102" x14ac:dyDescent="0.2">
      <c r="A91" s="51" t="str">
        <f>IF('Por-tema'!I89="X","E",IF('Por-tema'!J89="X","T","P"))</f>
        <v>T</v>
      </c>
      <c r="B91" s="51" t="s">
        <v>577</v>
      </c>
      <c r="C91" s="67" t="s">
        <v>573</v>
      </c>
      <c r="D91" s="58" t="s">
        <v>12</v>
      </c>
      <c r="E91" s="56" t="s">
        <v>226</v>
      </c>
      <c r="F91" s="32"/>
      <c r="G91" s="32"/>
      <c r="H91" s="32"/>
      <c r="I91" s="32"/>
      <c r="J91" s="50"/>
      <c r="K91" s="50"/>
      <c r="L91" s="50"/>
      <c r="M91" s="50"/>
      <c r="N91" s="50"/>
      <c r="O91" s="32"/>
      <c r="P91" s="74"/>
      <c r="Q91" s="74"/>
      <c r="R91" s="74"/>
      <c r="S91" s="74"/>
      <c r="T91" s="74"/>
      <c r="U91" s="74"/>
      <c r="V91" s="74"/>
      <c r="W91" s="74"/>
      <c r="X91" s="74"/>
      <c r="Y91" s="74"/>
      <c r="Z91" s="63"/>
      <c r="AA91" s="52"/>
      <c r="AB91" s="52"/>
      <c r="AC91" s="57"/>
    </row>
    <row r="92" spans="1:29" ht="102" x14ac:dyDescent="0.2">
      <c r="A92" s="51" t="str">
        <f>IF('Por-tema'!I90="X","E",IF('Por-tema'!J90="X","T","P"))</f>
        <v>T</v>
      </c>
      <c r="B92" s="51" t="s">
        <v>578</v>
      </c>
      <c r="C92" s="67" t="s">
        <v>574</v>
      </c>
      <c r="D92" s="58" t="s">
        <v>12</v>
      </c>
      <c r="E92" s="56" t="s">
        <v>226</v>
      </c>
      <c r="F92" s="32"/>
      <c r="G92" s="32"/>
      <c r="H92" s="32"/>
      <c r="I92" s="32"/>
      <c r="J92" s="50"/>
      <c r="K92" s="50"/>
      <c r="L92" s="50"/>
      <c r="M92" s="50"/>
      <c r="N92" s="50"/>
      <c r="O92" s="32"/>
      <c r="P92" s="74"/>
      <c r="Q92" s="74"/>
      <c r="R92" s="74"/>
      <c r="S92" s="74"/>
      <c r="T92" s="74"/>
      <c r="U92" s="74"/>
      <c r="V92" s="74"/>
      <c r="W92" s="74"/>
      <c r="X92" s="74"/>
      <c r="Y92" s="74"/>
      <c r="Z92" s="63"/>
      <c r="AA92" s="52"/>
      <c r="AB92" s="52"/>
      <c r="AC92" s="57"/>
    </row>
    <row r="93" spans="1:29" ht="102" x14ac:dyDescent="0.2">
      <c r="A93" s="51" t="str">
        <f>IF('Por-tema'!I91="X","E",IF('Por-tema'!J91="X","T","P"))</f>
        <v>T</v>
      </c>
      <c r="B93" s="51" t="s">
        <v>579</v>
      </c>
      <c r="C93" s="67" t="s">
        <v>575</v>
      </c>
      <c r="D93" s="58" t="s">
        <v>12</v>
      </c>
      <c r="E93" s="56" t="s">
        <v>226</v>
      </c>
      <c r="F93" s="32"/>
      <c r="G93" s="32"/>
      <c r="H93" s="32"/>
      <c r="I93" s="32"/>
      <c r="J93" s="50"/>
      <c r="K93" s="50"/>
      <c r="L93" s="50"/>
      <c r="M93" s="50"/>
      <c r="N93" s="50"/>
      <c r="O93" s="32"/>
      <c r="P93" s="74"/>
      <c r="Q93" s="74"/>
      <c r="R93" s="74"/>
      <c r="S93" s="74"/>
      <c r="T93" s="74"/>
      <c r="U93" s="74"/>
      <c r="V93" s="74"/>
      <c r="W93" s="74"/>
      <c r="X93" s="74"/>
      <c r="Y93" s="74"/>
      <c r="Z93" s="63"/>
      <c r="AA93" s="52"/>
      <c r="AB93" s="52"/>
      <c r="AC93" s="57"/>
    </row>
    <row r="94" spans="1:29" ht="102" x14ac:dyDescent="0.2">
      <c r="A94" s="51" t="str">
        <f>IF('Por-tema'!I92="X","E",IF('Por-tema'!J92="X","T","P"))</f>
        <v>T</v>
      </c>
      <c r="B94" s="51" t="s">
        <v>580</v>
      </c>
      <c r="C94" s="67" t="s">
        <v>576</v>
      </c>
      <c r="D94" s="58" t="s">
        <v>12</v>
      </c>
      <c r="E94" s="56" t="s">
        <v>226</v>
      </c>
      <c r="F94" s="32"/>
      <c r="G94" s="32"/>
      <c r="H94" s="32"/>
      <c r="I94" s="32"/>
      <c r="J94" s="50"/>
      <c r="K94" s="50"/>
      <c r="L94" s="50"/>
      <c r="M94" s="50"/>
      <c r="N94" s="50"/>
      <c r="O94" s="32"/>
      <c r="P94" s="74"/>
      <c r="Q94" s="74"/>
      <c r="R94" s="74"/>
      <c r="S94" s="74"/>
      <c r="T94" s="74"/>
      <c r="U94" s="74"/>
      <c r="V94" s="74"/>
      <c r="W94" s="74"/>
      <c r="X94" s="74"/>
      <c r="Y94" s="74"/>
      <c r="Z94" s="63"/>
      <c r="AA94" s="52"/>
      <c r="AB94" s="52"/>
      <c r="AC94" s="57"/>
    </row>
    <row r="95" spans="1:29" ht="51" x14ac:dyDescent="0.2">
      <c r="A95" s="51" t="str">
        <f>IF('Por-tema'!I93="X","E",IF('Por-tema'!J93="X","T","P"))</f>
        <v>T</v>
      </c>
      <c r="B95" s="51" t="s">
        <v>581</v>
      </c>
      <c r="C95" s="67" t="s">
        <v>0</v>
      </c>
      <c r="D95" s="58" t="s">
        <v>15</v>
      </c>
      <c r="E95" s="56" t="s">
        <v>226</v>
      </c>
      <c r="F95" s="32" t="str">
        <f t="shared" si="4"/>
        <v>Verificación por la CGR en SIPP.  No se requiere documentación en el expediente preparado por la institución.</v>
      </c>
      <c r="G95" s="32"/>
      <c r="H95" s="32"/>
      <c r="I95" s="32"/>
      <c r="J95" s="50"/>
      <c r="K95" s="50"/>
      <c r="L95" s="50"/>
      <c r="M95" s="50"/>
      <c r="N95" s="50"/>
      <c r="O95" s="32"/>
      <c r="P95" s="74"/>
      <c r="Q95" s="74"/>
      <c r="R95" s="74"/>
      <c r="S95" s="74"/>
      <c r="T95" s="74"/>
      <c r="U95" s="74"/>
      <c r="V95" s="74"/>
      <c r="W95" s="74"/>
      <c r="X95" s="74"/>
      <c r="Y95" s="74"/>
      <c r="Z95" s="26"/>
      <c r="AA95" s="52"/>
      <c r="AB95" s="52"/>
      <c r="AC95" s="57" t="s">
        <v>11</v>
      </c>
    </row>
    <row r="96" spans="1:29" ht="63.75" x14ac:dyDescent="0.2">
      <c r="A96" s="51" t="str">
        <f>IF('Por-tema'!I94="X","E",IF('Por-tema'!J94="X","T","P"))</f>
        <v>T</v>
      </c>
      <c r="B96" s="51" t="s">
        <v>582</v>
      </c>
      <c r="C96" s="67" t="s">
        <v>1</v>
      </c>
      <c r="D96" s="65" t="s">
        <v>16</v>
      </c>
      <c r="E96" s="56" t="s">
        <v>185</v>
      </c>
      <c r="F96" s="32" t="str">
        <f t="shared" si="4"/>
        <v/>
      </c>
      <c r="G96" s="50"/>
      <c r="H96" s="50"/>
      <c r="I96" s="50"/>
      <c r="J96" s="50"/>
      <c r="K96" s="50"/>
      <c r="L96" s="50"/>
      <c r="M96" s="50"/>
      <c r="N96" s="50"/>
      <c r="O96" s="32"/>
      <c r="P96" s="74"/>
      <c r="Q96" s="29"/>
      <c r="R96" s="75"/>
      <c r="S96" s="74"/>
      <c r="T96" s="74"/>
      <c r="U96" s="74"/>
      <c r="V96" s="74"/>
      <c r="W96" s="74"/>
      <c r="X96" s="74"/>
      <c r="Y96" s="74"/>
      <c r="Z96" s="26"/>
      <c r="AA96" s="52"/>
      <c r="AB96" s="52"/>
      <c r="AC96" s="57" t="s">
        <v>327</v>
      </c>
    </row>
    <row r="97" spans="1:30" x14ac:dyDescent="0.2">
      <c r="A97" s="54"/>
      <c r="B97" s="54"/>
      <c r="C97" s="76"/>
      <c r="D97" s="69"/>
      <c r="E97" s="49"/>
      <c r="F97" s="32" t="str">
        <f t="shared" si="4"/>
        <v/>
      </c>
      <c r="G97" s="50"/>
      <c r="H97" s="50"/>
      <c r="I97" s="50"/>
      <c r="J97" s="32"/>
      <c r="K97" s="50"/>
      <c r="L97" s="50"/>
      <c r="M97" s="50"/>
      <c r="N97" s="50"/>
      <c r="O97" s="32"/>
      <c r="P97" s="26"/>
      <c r="Q97" s="26"/>
      <c r="R97" s="26"/>
      <c r="S97" s="26"/>
      <c r="T97" s="26"/>
      <c r="U97" s="26"/>
      <c r="V97" s="26"/>
      <c r="W97" s="26"/>
      <c r="X97" s="26"/>
      <c r="Y97" s="26"/>
      <c r="Z97" s="26"/>
      <c r="AA97" s="52"/>
      <c r="AB97" s="52"/>
      <c r="AC97" s="57"/>
    </row>
    <row r="98" spans="1:30" ht="102" x14ac:dyDescent="0.2">
      <c r="A98" s="169"/>
      <c r="B98" s="169">
        <v>6</v>
      </c>
      <c r="C98" s="170" t="s">
        <v>502</v>
      </c>
      <c r="D98" s="171"/>
      <c r="E98" s="169"/>
      <c r="F98" s="172" t="str">
        <f>IF(E98="SI",AC98,"")</f>
        <v/>
      </c>
      <c r="G98" s="173"/>
      <c r="H98" s="173"/>
      <c r="I98" s="173"/>
      <c r="J98" s="32"/>
      <c r="K98" s="32"/>
      <c r="L98" s="32"/>
      <c r="M98" s="32"/>
      <c r="N98" s="32"/>
      <c r="O98" s="32"/>
      <c r="P98" s="51"/>
      <c r="Q98" s="26"/>
      <c r="R98" s="26"/>
      <c r="S98" s="26"/>
      <c r="T98" s="32"/>
      <c r="U98" s="32"/>
      <c r="V98" s="26"/>
      <c r="W98" s="26"/>
      <c r="X98" s="26"/>
      <c r="Y98" s="26"/>
      <c r="Z98" s="26"/>
      <c r="AA98" s="52"/>
      <c r="AB98" s="52"/>
      <c r="AC98" s="53"/>
    </row>
    <row r="99" spans="1:30" ht="102.75" customHeight="1" x14ac:dyDescent="0.2">
      <c r="A99" s="51" t="str">
        <f>IF('Por-tema'!I97="X","E",IF('Por-tema'!J97="X","T","P"))</f>
        <v>P</v>
      </c>
      <c r="B99" s="51" t="s">
        <v>99</v>
      </c>
      <c r="C99" s="65" t="s">
        <v>2</v>
      </c>
      <c r="D99" s="32" t="s">
        <v>19</v>
      </c>
      <c r="E99" s="56" t="s">
        <v>226</v>
      </c>
      <c r="F99" s="32" t="str">
        <f t="shared" si="4"/>
        <v>Normativa interna sobre la estructura del departamento de TI, debidamente oficializada por la autoridad institucional competente.</v>
      </c>
      <c r="G99" s="50"/>
      <c r="H99" s="102"/>
      <c r="I99" s="50"/>
      <c r="J99" s="32"/>
      <c r="K99" s="50"/>
      <c r="L99" s="50"/>
      <c r="M99" s="50"/>
      <c r="N99" s="50"/>
      <c r="O99" s="32"/>
      <c r="P99" s="26"/>
      <c r="Q99" s="63"/>
      <c r="R99" s="63"/>
      <c r="S99" s="26"/>
      <c r="T99" s="26"/>
      <c r="U99" s="26"/>
      <c r="V99" s="26"/>
      <c r="W99" s="26"/>
      <c r="X99" s="26"/>
      <c r="Y99" s="26"/>
      <c r="Z99" s="26"/>
      <c r="AA99" s="52"/>
      <c r="AB99" s="52"/>
      <c r="AC99" s="57" t="s">
        <v>20</v>
      </c>
    </row>
    <row r="100" spans="1:30" ht="118.5" customHeight="1" x14ac:dyDescent="0.2">
      <c r="A100" s="51" t="str">
        <f>IF('Por-tema'!I98="X","E",IF('Por-tema'!J98="X","T","P"))</f>
        <v>E</v>
      </c>
      <c r="B100" s="51" t="s">
        <v>100</v>
      </c>
      <c r="C100" s="65" t="s">
        <v>447</v>
      </c>
      <c r="D100" s="32" t="s">
        <v>21</v>
      </c>
      <c r="E100" s="70" t="s">
        <v>226</v>
      </c>
      <c r="F100" s="32" t="str">
        <f t="shared" si="4"/>
        <v>Documento sobre designación formal de funcionarios.</v>
      </c>
      <c r="G100" s="50"/>
      <c r="H100" s="102"/>
      <c r="I100" s="50"/>
      <c r="J100" s="32"/>
      <c r="K100" s="50"/>
      <c r="L100" s="50"/>
      <c r="M100" s="50"/>
      <c r="N100" s="50"/>
      <c r="O100" s="32"/>
      <c r="P100" s="26"/>
      <c r="Q100" s="26"/>
      <c r="R100" s="26"/>
      <c r="S100" s="26"/>
      <c r="T100" s="26"/>
      <c r="U100" s="26"/>
      <c r="V100" s="26"/>
      <c r="W100" s="26"/>
      <c r="X100" s="26"/>
      <c r="Y100" s="26"/>
      <c r="Z100" s="26"/>
      <c r="AA100" s="52"/>
      <c r="AB100" s="52"/>
      <c r="AC100" s="57" t="s">
        <v>22</v>
      </c>
    </row>
    <row r="101" spans="1:30" ht="192" customHeight="1" x14ac:dyDescent="0.2">
      <c r="A101" s="51" t="str">
        <f>IF('Por-tema'!I99="X","E",IF('Por-tema'!J99="X","T","P"))</f>
        <v>E</v>
      </c>
      <c r="B101" s="51" t="s">
        <v>101</v>
      </c>
      <c r="C101" s="65" t="s">
        <v>541</v>
      </c>
      <c r="D101" s="32" t="s">
        <v>23</v>
      </c>
      <c r="E101" s="70" t="s">
        <v>185</v>
      </c>
      <c r="F101" s="32" t="str">
        <f t="shared" si="4"/>
        <v/>
      </c>
      <c r="G101" s="74"/>
      <c r="H101" s="103"/>
      <c r="I101" s="74"/>
      <c r="J101" s="74"/>
      <c r="K101" s="74"/>
      <c r="L101" s="74"/>
      <c r="M101" s="74"/>
      <c r="N101" s="74"/>
      <c r="O101" s="74"/>
      <c r="P101" s="63"/>
      <c r="Q101" s="26"/>
      <c r="R101" s="26"/>
      <c r="S101" s="63"/>
      <c r="T101" s="63"/>
      <c r="U101" s="63"/>
      <c r="V101" s="63"/>
      <c r="W101" s="63"/>
      <c r="X101" s="63"/>
      <c r="Y101" s="63"/>
      <c r="Z101" s="26"/>
      <c r="AA101" s="74"/>
      <c r="AB101" s="74"/>
      <c r="AC101" s="57" t="s">
        <v>24</v>
      </c>
    </row>
    <row r="102" spans="1:30" ht="128.25" customHeight="1" x14ac:dyDescent="0.2">
      <c r="A102" s="51" t="str">
        <f>IF('Por-tema'!I100="X","E",IF('Por-tema'!J100="X","T","P"))</f>
        <v>E</v>
      </c>
      <c r="B102" s="51" t="s">
        <v>102</v>
      </c>
      <c r="C102" s="65" t="s">
        <v>542</v>
      </c>
      <c r="D102" s="32" t="s">
        <v>17</v>
      </c>
      <c r="E102" s="70" t="s">
        <v>185</v>
      </c>
      <c r="F102" s="32" t="str">
        <f t="shared" si="4"/>
        <v/>
      </c>
      <c r="G102" s="74"/>
      <c r="H102" s="103"/>
      <c r="I102" s="74"/>
      <c r="J102" s="74"/>
      <c r="K102" s="74"/>
      <c r="L102" s="74"/>
      <c r="M102" s="74"/>
      <c r="N102" s="74"/>
      <c r="O102" s="74"/>
      <c r="P102" s="26"/>
      <c r="Q102" s="26"/>
      <c r="R102" s="26"/>
      <c r="S102" s="26"/>
      <c r="T102" s="26"/>
      <c r="U102" s="26"/>
      <c r="V102" s="26"/>
      <c r="W102" s="26"/>
      <c r="X102" s="26"/>
      <c r="Y102" s="26"/>
      <c r="Z102" s="26"/>
      <c r="AA102" s="74"/>
      <c r="AB102" s="74"/>
      <c r="AC102" s="57" t="s">
        <v>25</v>
      </c>
    </row>
    <row r="103" spans="1:30" ht="114" customHeight="1" x14ac:dyDescent="0.2">
      <c r="A103" s="51" t="str">
        <f>IF('Por-tema'!I101="X","E",IF('Por-tema'!J101="X","T","P"))</f>
        <v>E</v>
      </c>
      <c r="B103" s="51" t="s">
        <v>103</v>
      </c>
      <c r="C103" s="65" t="s">
        <v>543</v>
      </c>
      <c r="D103" s="32" t="s">
        <v>26</v>
      </c>
      <c r="E103" s="70" t="s">
        <v>185</v>
      </c>
      <c r="F103" s="32" t="str">
        <f t="shared" si="4"/>
        <v/>
      </c>
      <c r="G103" s="74"/>
      <c r="H103" s="103"/>
      <c r="I103" s="74"/>
      <c r="J103" s="74"/>
      <c r="K103" s="74"/>
      <c r="L103" s="74"/>
      <c r="M103" s="74"/>
      <c r="N103" s="74"/>
      <c r="O103" s="74"/>
      <c r="P103" s="26"/>
      <c r="Q103" s="26"/>
      <c r="R103" s="26"/>
      <c r="S103" s="26"/>
      <c r="T103" s="26"/>
      <c r="U103" s="26"/>
      <c r="V103" s="26"/>
      <c r="W103" s="26"/>
      <c r="X103" s="26"/>
      <c r="Y103" s="26"/>
      <c r="Z103" s="26"/>
      <c r="AA103" s="74"/>
      <c r="AB103" s="74"/>
      <c r="AC103" s="57" t="s">
        <v>27</v>
      </c>
    </row>
    <row r="104" spans="1:30" ht="140.25" customHeight="1" x14ac:dyDescent="0.2">
      <c r="A104" s="51" t="str">
        <f>IF('Por-tema'!I102="X","E",IF('Por-tema'!J102="X","T","P"))</f>
        <v>E</v>
      </c>
      <c r="B104" s="51" t="s">
        <v>104</v>
      </c>
      <c r="C104" s="65" t="s">
        <v>145</v>
      </c>
      <c r="D104" s="32" t="s">
        <v>18</v>
      </c>
      <c r="E104" s="70" t="s">
        <v>185</v>
      </c>
      <c r="F104" s="32" t="str">
        <f t="shared" si="4"/>
        <v/>
      </c>
      <c r="G104" s="74"/>
      <c r="H104" s="103"/>
      <c r="I104" s="74"/>
      <c r="J104" s="74"/>
      <c r="K104" s="74"/>
      <c r="L104" s="74"/>
      <c r="M104" s="74"/>
      <c r="N104" s="74"/>
      <c r="O104" s="74"/>
      <c r="P104" s="26"/>
      <c r="Q104" s="26"/>
      <c r="R104" s="26"/>
      <c r="S104" s="26"/>
      <c r="T104" s="26"/>
      <c r="U104" s="26"/>
      <c r="V104" s="26"/>
      <c r="W104" s="26"/>
      <c r="X104" s="26"/>
      <c r="Y104" s="26"/>
      <c r="Z104" s="26"/>
      <c r="AA104" s="74"/>
      <c r="AB104" s="74"/>
      <c r="AC104" s="57" t="s">
        <v>28</v>
      </c>
    </row>
    <row r="105" spans="1:30" ht="129" customHeight="1" x14ac:dyDescent="0.2">
      <c r="A105" s="51" t="str">
        <f>IF('Por-tema'!I103="X","E",IF('Por-tema'!J103="X","T","P"))</f>
        <v>T</v>
      </c>
      <c r="B105" s="51" t="s">
        <v>105</v>
      </c>
      <c r="C105" s="65" t="s">
        <v>146</v>
      </c>
      <c r="D105" s="32" t="s">
        <v>30</v>
      </c>
      <c r="E105" s="70" t="s">
        <v>185</v>
      </c>
      <c r="F105" s="32" t="str">
        <f t="shared" si="4"/>
        <v/>
      </c>
      <c r="G105" s="74"/>
      <c r="H105" s="103"/>
      <c r="I105" s="74"/>
      <c r="J105" s="74"/>
      <c r="K105" s="74"/>
      <c r="L105" s="74"/>
      <c r="M105" s="74"/>
      <c r="N105" s="74"/>
      <c r="O105" s="74"/>
      <c r="P105" s="26"/>
      <c r="Q105" s="26"/>
      <c r="R105" s="26"/>
      <c r="S105" s="26"/>
      <c r="T105" s="26"/>
      <c r="U105" s="26"/>
      <c r="V105" s="26"/>
      <c r="W105" s="26"/>
      <c r="X105" s="26"/>
      <c r="Y105" s="26"/>
      <c r="Z105" s="26"/>
      <c r="AA105" s="74"/>
      <c r="AB105" s="74"/>
      <c r="AC105" s="57" t="s">
        <v>32</v>
      </c>
    </row>
    <row r="106" spans="1:30" ht="76.5" x14ac:dyDescent="0.25">
      <c r="A106" s="51" t="str">
        <f>IF('Por-tema'!I104="X","E",IF('Por-tema'!J104="X","T","P"))</f>
        <v>T</v>
      </c>
      <c r="B106" s="51" t="s">
        <v>106</v>
      </c>
      <c r="C106" s="65" t="s">
        <v>147</v>
      </c>
      <c r="D106" s="32" t="s">
        <v>29</v>
      </c>
      <c r="E106" s="70" t="s">
        <v>226</v>
      </c>
      <c r="F106" s="32" t="str">
        <f t="shared" si="4"/>
        <v>Documentación del marco de gestión de la calidad, oficializado por la autoridad institucional competente.</v>
      </c>
      <c r="G106" s="74"/>
      <c r="H106" s="103"/>
      <c r="I106" s="74"/>
      <c r="J106" s="74"/>
      <c r="K106" s="74"/>
      <c r="L106" s="74"/>
      <c r="M106" s="74"/>
      <c r="N106" s="74"/>
      <c r="O106" s="74"/>
      <c r="P106" s="26"/>
      <c r="Q106" s="26"/>
      <c r="R106" s="26"/>
      <c r="S106" s="26"/>
      <c r="T106" s="26"/>
      <c r="U106" s="26"/>
      <c r="V106" s="26"/>
      <c r="W106" s="26"/>
      <c r="X106" s="26"/>
      <c r="Y106" s="26"/>
      <c r="Z106" s="74"/>
      <c r="AA106" s="74"/>
      <c r="AB106" s="74"/>
      <c r="AC106" s="57" t="s">
        <v>31</v>
      </c>
      <c r="AD106" s="77"/>
    </row>
    <row r="107" spans="1:30" ht="141.75" customHeight="1" x14ac:dyDescent="0.25">
      <c r="A107" s="51" t="str">
        <f>IF('Por-tema'!I105="X","E",IF('Por-tema'!J105="X","T","P"))</f>
        <v>T</v>
      </c>
      <c r="B107" s="51" t="s">
        <v>107</v>
      </c>
      <c r="C107" s="65" t="s">
        <v>544</v>
      </c>
      <c r="D107" s="32" t="s">
        <v>34</v>
      </c>
      <c r="E107" s="70" t="s">
        <v>226</v>
      </c>
      <c r="F107" s="32" t="str">
        <f t="shared" si="4"/>
        <v>Directrices o políticas relativas a los temas contemplados en la pregunta, oficializadas por la autoridad institucional competente.</v>
      </c>
      <c r="G107" s="78"/>
      <c r="H107" s="103"/>
      <c r="I107" s="78"/>
      <c r="J107" s="74"/>
      <c r="K107" s="74"/>
      <c r="L107" s="74"/>
      <c r="M107" s="74"/>
      <c r="N107" s="74"/>
      <c r="O107" s="74"/>
      <c r="P107" s="26"/>
      <c r="Q107" s="26"/>
      <c r="R107" s="26"/>
      <c r="S107" s="26"/>
      <c r="T107" s="26"/>
      <c r="U107" s="26"/>
      <c r="V107" s="26"/>
      <c r="W107" s="26"/>
      <c r="X107" s="26"/>
      <c r="Y107" s="26"/>
      <c r="Z107" s="74"/>
      <c r="AA107" s="74"/>
      <c r="AB107" s="74"/>
      <c r="AC107" s="57" t="s">
        <v>33</v>
      </c>
      <c r="AD107" s="39"/>
    </row>
    <row r="108" spans="1:30" ht="179.25" customHeight="1" x14ac:dyDescent="0.2">
      <c r="A108" s="51" t="str">
        <f>IF('Por-tema'!I106="X","E",IF('Por-tema'!J106="X","T","P"))</f>
        <v>P</v>
      </c>
      <c r="B108" s="51" t="s">
        <v>108</v>
      </c>
      <c r="C108" s="65" t="s">
        <v>545</v>
      </c>
      <c r="D108" s="32" t="s">
        <v>36</v>
      </c>
      <c r="E108" s="70" t="s">
        <v>185</v>
      </c>
      <c r="F108" s="32" t="str">
        <f t="shared" si="4"/>
        <v/>
      </c>
      <c r="G108" s="78"/>
      <c r="H108" s="103"/>
      <c r="I108" s="78"/>
      <c r="J108" s="74"/>
      <c r="K108" s="74"/>
      <c r="L108" s="74"/>
      <c r="M108" s="74"/>
      <c r="N108" s="74"/>
      <c r="O108" s="74"/>
      <c r="P108" s="26"/>
      <c r="Q108" s="26"/>
      <c r="R108" s="26"/>
      <c r="S108" s="26"/>
      <c r="T108" s="26"/>
      <c r="U108" s="26"/>
      <c r="V108" s="26"/>
      <c r="W108" s="26"/>
      <c r="X108" s="26"/>
      <c r="Y108" s="26"/>
      <c r="Z108" s="74"/>
      <c r="AA108" s="74"/>
      <c r="AB108" s="74"/>
      <c r="AC108" s="57" t="s">
        <v>35</v>
      </c>
    </row>
    <row r="109" spans="1:30" ht="114.75" x14ac:dyDescent="0.2">
      <c r="A109" s="51" t="str">
        <f>IF('Por-tema'!I107="X","E",IF('Por-tema'!J107="X","T","P"))</f>
        <v>P</v>
      </c>
      <c r="B109" s="51" t="s">
        <v>109</v>
      </c>
      <c r="C109" s="65" t="s">
        <v>546</v>
      </c>
      <c r="D109" s="32" t="s">
        <v>69</v>
      </c>
      <c r="E109" s="70" t="s">
        <v>185</v>
      </c>
      <c r="F109" s="32" t="str">
        <f t="shared" si="4"/>
        <v/>
      </c>
      <c r="G109" s="74"/>
      <c r="H109" s="103"/>
      <c r="I109" s="74"/>
      <c r="J109" s="74"/>
      <c r="K109" s="74"/>
      <c r="L109" s="74"/>
      <c r="M109" s="74"/>
      <c r="N109" s="74"/>
      <c r="O109" s="74"/>
      <c r="P109" s="26"/>
      <c r="Q109" s="26"/>
      <c r="R109" s="26"/>
      <c r="S109" s="26"/>
      <c r="T109" s="26"/>
      <c r="U109" s="26"/>
      <c r="V109" s="26"/>
      <c r="W109" s="26"/>
      <c r="X109" s="26"/>
      <c r="Y109" s="26"/>
      <c r="Z109" s="74"/>
      <c r="AA109" s="74"/>
      <c r="AB109" s="74"/>
      <c r="AC109" s="57" t="s">
        <v>37</v>
      </c>
    </row>
    <row r="110" spans="1:30" ht="51" x14ac:dyDescent="0.2">
      <c r="A110" s="51" t="str">
        <f>IF('Por-tema'!I108="X","E",IF('Por-tema'!J108="X","T","P"))</f>
        <v>P</v>
      </c>
      <c r="B110" s="51" t="s">
        <v>110</v>
      </c>
      <c r="C110" s="65" t="s">
        <v>438</v>
      </c>
      <c r="D110" s="32" t="s">
        <v>70</v>
      </c>
      <c r="E110" s="70" t="s">
        <v>185</v>
      </c>
      <c r="F110" s="32" t="str">
        <f t="shared" si="4"/>
        <v/>
      </c>
      <c r="G110" s="74"/>
      <c r="H110" s="103"/>
      <c r="I110" s="74"/>
      <c r="J110" s="32"/>
      <c r="K110" s="50"/>
      <c r="L110" s="50"/>
      <c r="M110" s="50"/>
      <c r="N110" s="50"/>
      <c r="O110" s="32"/>
      <c r="P110" s="26"/>
      <c r="Q110" s="26"/>
      <c r="R110" s="26"/>
      <c r="S110" s="26"/>
      <c r="T110" s="26"/>
      <c r="U110" s="26"/>
      <c r="V110" s="26"/>
      <c r="W110" s="26"/>
      <c r="X110" s="26"/>
      <c r="Y110" s="26"/>
      <c r="Z110" s="74"/>
      <c r="AA110" s="52"/>
      <c r="AB110" s="52"/>
      <c r="AC110" s="79" t="s">
        <v>71</v>
      </c>
    </row>
    <row r="111" spans="1:30" ht="89.25" x14ac:dyDescent="0.2">
      <c r="A111" s="51" t="str">
        <f>IF('Por-tema'!I109="X","E",IF('Por-tema'!J109="X","T","P"))</f>
        <v>E</v>
      </c>
      <c r="B111" s="51" t="s">
        <v>111</v>
      </c>
      <c r="C111" s="65" t="s">
        <v>54</v>
      </c>
      <c r="D111" s="32" t="s">
        <v>72</v>
      </c>
      <c r="E111" s="70" t="s">
        <v>185</v>
      </c>
      <c r="F111" s="32" t="str">
        <f t="shared" si="4"/>
        <v/>
      </c>
      <c r="G111" s="74"/>
      <c r="H111" s="103"/>
      <c r="I111" s="74"/>
      <c r="J111" s="32"/>
      <c r="K111" s="50"/>
      <c r="L111" s="50"/>
      <c r="M111" s="50"/>
      <c r="N111" s="50"/>
      <c r="O111" s="32"/>
      <c r="P111" s="26"/>
      <c r="Q111" s="26"/>
      <c r="R111" s="26"/>
      <c r="S111" s="26"/>
      <c r="T111" s="26"/>
      <c r="U111" s="26"/>
      <c r="V111" s="26"/>
      <c r="W111" s="26"/>
      <c r="X111" s="26"/>
      <c r="Y111" s="26"/>
      <c r="Z111" s="74"/>
      <c r="AA111" s="52"/>
      <c r="AB111" s="52"/>
      <c r="AC111" s="26" t="s">
        <v>376</v>
      </c>
    </row>
    <row r="112" spans="1:30" ht="76.5" x14ac:dyDescent="0.2">
      <c r="A112" s="51" t="str">
        <f>IF('Por-tema'!I110="X","E",IF('Por-tema'!J110="X","T","P"))</f>
        <v>P</v>
      </c>
      <c r="B112" s="51" t="s">
        <v>112</v>
      </c>
      <c r="C112" s="65" t="s">
        <v>439</v>
      </c>
      <c r="D112" s="32" t="s">
        <v>73</v>
      </c>
      <c r="E112" s="70" t="s">
        <v>185</v>
      </c>
      <c r="F112" s="32" t="str">
        <f t="shared" si="4"/>
        <v/>
      </c>
      <c r="G112" s="74"/>
      <c r="H112" s="103"/>
      <c r="I112" s="74"/>
      <c r="J112" s="32"/>
      <c r="K112" s="50"/>
      <c r="L112" s="50"/>
      <c r="M112" s="50"/>
      <c r="N112" s="50"/>
      <c r="O112" s="32"/>
      <c r="P112" s="26"/>
      <c r="Q112" s="26"/>
      <c r="R112" s="26"/>
      <c r="S112" s="26"/>
      <c r="T112" s="26"/>
      <c r="U112" s="26"/>
      <c r="V112" s="26"/>
      <c r="W112" s="26"/>
      <c r="X112" s="26"/>
      <c r="Y112" s="26"/>
      <c r="Z112" s="26"/>
      <c r="AA112" s="52"/>
      <c r="AB112" s="52"/>
      <c r="AC112" s="57" t="s">
        <v>377</v>
      </c>
    </row>
    <row r="113" spans="1:30" ht="127.5" x14ac:dyDescent="0.2">
      <c r="A113" s="51" t="str">
        <f>IF('Por-tema'!I111="X","E",IF('Por-tema'!J111="X","T","P"))</f>
        <v>E</v>
      </c>
      <c r="B113" s="51" t="s">
        <v>113</v>
      </c>
      <c r="C113" s="65" t="s">
        <v>440</v>
      </c>
      <c r="D113" s="79" t="s">
        <v>74</v>
      </c>
      <c r="E113" s="70" t="s">
        <v>185</v>
      </c>
      <c r="F113" s="32" t="str">
        <f t="shared" si="4"/>
        <v/>
      </c>
      <c r="G113" s="50"/>
      <c r="H113" s="102"/>
      <c r="I113" s="50"/>
      <c r="J113" s="32"/>
      <c r="K113" s="50"/>
      <c r="L113" s="50"/>
      <c r="M113" s="50"/>
      <c r="N113" s="50"/>
      <c r="O113" s="32"/>
      <c r="P113" s="26"/>
      <c r="Q113" s="26"/>
      <c r="R113" s="26"/>
      <c r="S113" s="26"/>
      <c r="T113" s="26"/>
      <c r="U113" s="26"/>
      <c r="V113" s="26"/>
      <c r="W113" s="26"/>
      <c r="X113" s="26"/>
      <c r="Y113" s="26"/>
      <c r="Z113" s="26"/>
      <c r="AA113" s="52"/>
      <c r="AB113" s="52"/>
      <c r="AC113" s="57" t="s">
        <v>378</v>
      </c>
    </row>
    <row r="114" spans="1:30" ht="63.75" x14ac:dyDescent="0.2">
      <c r="A114" s="51" t="str">
        <f>IF('Por-tema'!I112="X","E",IF('Por-tema'!J112="X","T","P"))</f>
        <v>T</v>
      </c>
      <c r="B114" s="51" t="s">
        <v>114</v>
      </c>
      <c r="C114" s="65" t="s">
        <v>547</v>
      </c>
      <c r="D114" s="32" t="s">
        <v>75</v>
      </c>
      <c r="E114" s="70" t="s">
        <v>185</v>
      </c>
      <c r="F114" s="32" t="str">
        <f t="shared" si="4"/>
        <v/>
      </c>
      <c r="G114" s="50"/>
      <c r="H114" s="102"/>
      <c r="I114" s="50"/>
      <c r="J114" s="32"/>
      <c r="K114" s="50"/>
      <c r="L114" s="50"/>
      <c r="M114" s="50"/>
      <c r="N114" s="50"/>
      <c r="O114" s="32"/>
      <c r="P114" s="26"/>
      <c r="Q114" s="26"/>
      <c r="R114" s="26"/>
      <c r="S114" s="26"/>
      <c r="T114" s="26"/>
      <c r="U114" s="26"/>
      <c r="V114" s="26"/>
      <c r="W114" s="26"/>
      <c r="X114" s="26"/>
      <c r="Y114" s="26"/>
      <c r="Z114" s="26"/>
      <c r="AA114" s="52"/>
      <c r="AB114" s="52"/>
      <c r="AC114" s="57" t="s">
        <v>379</v>
      </c>
      <c r="AD114" s="79"/>
    </row>
    <row r="115" spans="1:30" x14ac:dyDescent="0.2">
      <c r="A115" s="54"/>
      <c r="B115" s="54"/>
      <c r="C115" s="59"/>
      <c r="D115" s="29"/>
      <c r="E115" s="49"/>
      <c r="F115" s="32"/>
      <c r="G115" s="50"/>
      <c r="H115" s="50"/>
      <c r="I115" s="50"/>
      <c r="J115" s="32"/>
      <c r="K115" s="50"/>
      <c r="L115" s="50"/>
      <c r="M115" s="50"/>
      <c r="N115" s="50"/>
      <c r="O115" s="32"/>
      <c r="P115" s="26"/>
      <c r="Q115" s="26"/>
      <c r="R115" s="26"/>
      <c r="S115" s="26"/>
      <c r="T115" s="26"/>
      <c r="U115" s="26"/>
      <c r="V115" s="26"/>
      <c r="W115" s="26"/>
      <c r="X115" s="26"/>
      <c r="Y115" s="26"/>
      <c r="Z115" s="26"/>
      <c r="AA115" s="52"/>
      <c r="AB115" s="52"/>
      <c r="AC115" s="32"/>
      <c r="AD115" s="79"/>
    </row>
    <row r="116" spans="1:30" x14ac:dyDescent="0.2">
      <c r="A116" s="169"/>
      <c r="B116" s="169">
        <v>7</v>
      </c>
      <c r="C116" s="170" t="s">
        <v>446</v>
      </c>
      <c r="D116" s="171"/>
      <c r="E116" s="169"/>
      <c r="F116" s="172"/>
      <c r="G116" s="173"/>
      <c r="H116" s="173"/>
      <c r="I116" s="173"/>
      <c r="J116" s="32"/>
      <c r="K116" s="32"/>
      <c r="L116" s="32"/>
      <c r="M116" s="32"/>
      <c r="N116" s="32"/>
      <c r="O116" s="32"/>
      <c r="P116" s="51"/>
      <c r="Q116" s="26"/>
      <c r="R116" s="26"/>
      <c r="S116" s="26"/>
      <c r="T116" s="32"/>
      <c r="U116" s="32"/>
      <c r="V116" s="26"/>
      <c r="W116" s="26"/>
      <c r="X116" s="26"/>
      <c r="Y116" s="26"/>
      <c r="Z116" s="26"/>
      <c r="AA116" s="52"/>
      <c r="AB116" s="52"/>
      <c r="AC116" s="53"/>
    </row>
    <row r="117" spans="1:30" ht="154.5" customHeight="1" x14ac:dyDescent="0.2">
      <c r="A117" s="51" t="str">
        <f>IF('Por-tema'!I115="X","E",IF('Por-tema'!J115="X","T","P"))</f>
        <v>E</v>
      </c>
      <c r="B117" s="51" t="s">
        <v>115</v>
      </c>
      <c r="C117" s="65" t="s">
        <v>548</v>
      </c>
      <c r="D117" s="58" t="s">
        <v>504</v>
      </c>
      <c r="E117" s="56" t="s">
        <v>226</v>
      </c>
      <c r="F117" s="32" t="str">
        <f t="shared" ref="F117:F129" si="5">IF(E117="SI",AC117,"")</f>
        <v>Documentación de las regulaciones correspondientes.</v>
      </c>
      <c r="H117" s="50"/>
      <c r="I117" s="50"/>
      <c r="J117" s="32"/>
      <c r="K117" s="50"/>
      <c r="L117" s="50"/>
      <c r="M117" s="50"/>
      <c r="N117" s="50"/>
      <c r="O117" s="32"/>
      <c r="P117" s="26"/>
      <c r="Q117" s="26"/>
      <c r="R117" s="26"/>
      <c r="S117" s="26"/>
      <c r="T117" s="26"/>
      <c r="U117" s="26"/>
      <c r="V117" s="26"/>
      <c r="W117" s="26"/>
      <c r="X117" s="26"/>
      <c r="Y117" s="26"/>
      <c r="Z117" s="26"/>
      <c r="AA117" s="52"/>
      <c r="AB117" s="52"/>
      <c r="AC117" s="66" t="s">
        <v>76</v>
      </c>
    </row>
    <row r="118" spans="1:30" ht="140.25" x14ac:dyDescent="0.2">
      <c r="A118" s="51" t="str">
        <f>IF('Por-tema'!I116="X","E",IF('Por-tema'!J116="X","T","P"))</f>
        <v>E</v>
      </c>
      <c r="B118" s="51" t="s">
        <v>116</v>
      </c>
      <c r="C118" s="65" t="s">
        <v>441</v>
      </c>
      <c r="D118" s="67" t="s">
        <v>83</v>
      </c>
      <c r="E118" s="56" t="s">
        <v>226</v>
      </c>
      <c r="F118" s="32" t="str">
        <f t="shared" si="5"/>
        <v>Imagen respectiva de la página de Internet de la institución.</v>
      </c>
      <c r="G118" s="50"/>
      <c r="H118" s="50"/>
      <c r="I118" s="50"/>
      <c r="J118" s="32"/>
      <c r="K118" s="50"/>
      <c r="L118" s="50"/>
      <c r="M118" s="50"/>
      <c r="N118" s="50"/>
      <c r="O118" s="32"/>
      <c r="P118" s="26"/>
      <c r="Q118" s="26"/>
      <c r="R118" s="26"/>
      <c r="S118" s="26"/>
      <c r="T118" s="26"/>
      <c r="U118" s="26"/>
      <c r="V118" s="26"/>
      <c r="W118" s="26"/>
      <c r="X118" s="26"/>
      <c r="Y118" s="26"/>
      <c r="Z118" s="26"/>
      <c r="AA118" s="52"/>
      <c r="AB118" s="52"/>
      <c r="AC118" s="57" t="s">
        <v>327</v>
      </c>
    </row>
    <row r="119" spans="1:30" ht="102" x14ac:dyDescent="0.2">
      <c r="A119" s="51" t="str">
        <f>IF('Por-tema'!I117="X","E",IF('Por-tema'!J117="X","T","P"))</f>
        <v>E</v>
      </c>
      <c r="B119" s="51" t="s">
        <v>117</v>
      </c>
      <c r="C119" s="65" t="s">
        <v>442</v>
      </c>
      <c r="D119" s="58" t="s">
        <v>364</v>
      </c>
      <c r="E119" s="56" t="s">
        <v>226</v>
      </c>
      <c r="F119" s="32" t="str">
        <f t="shared" si="5"/>
        <v>Normativa interna para el uso de firma digital y su aplicación en gestiones de los usuarios.</v>
      </c>
      <c r="G119" s="50"/>
      <c r="H119" s="50"/>
      <c r="I119" s="50"/>
      <c r="J119" s="32"/>
      <c r="K119" s="50"/>
      <c r="L119" s="50"/>
      <c r="M119" s="50"/>
      <c r="N119" s="50"/>
      <c r="O119" s="32"/>
      <c r="P119" s="26"/>
      <c r="Q119" s="26"/>
      <c r="R119" s="26"/>
      <c r="S119" s="26"/>
      <c r="T119" s="26"/>
      <c r="U119" s="26"/>
      <c r="V119" s="26"/>
      <c r="W119" s="26"/>
      <c r="X119" s="26"/>
      <c r="Y119" s="26"/>
      <c r="Z119" s="26"/>
      <c r="AA119" s="52"/>
      <c r="AB119" s="52"/>
      <c r="AC119" s="57" t="s">
        <v>457</v>
      </c>
    </row>
    <row r="120" spans="1:30" ht="114.75" x14ac:dyDescent="0.2">
      <c r="A120" s="51" t="str">
        <f>IF('Por-tema'!I118="X","E",IF('Por-tema'!J118="X","T","P"))</f>
        <v>E</v>
      </c>
      <c r="B120" s="51" t="s">
        <v>118</v>
      </c>
      <c r="C120" s="65" t="s">
        <v>443</v>
      </c>
      <c r="D120" s="58" t="s">
        <v>350</v>
      </c>
      <c r="E120" s="56" t="s">
        <v>226</v>
      </c>
      <c r="F120" s="32" t="str">
        <f t="shared" si="5"/>
        <v>Documento donde se establecen los plazos y estadísticas sobre cumplimiento de esos plasos.</v>
      </c>
      <c r="G120" s="50"/>
      <c r="H120" s="50"/>
      <c r="I120" s="50"/>
      <c r="J120" s="50"/>
      <c r="K120" s="50"/>
      <c r="L120" s="50"/>
      <c r="M120" s="50"/>
      <c r="N120" s="50"/>
      <c r="O120" s="32"/>
      <c r="P120" s="26"/>
      <c r="Q120" s="26"/>
      <c r="R120" s="26"/>
      <c r="S120" s="26"/>
      <c r="T120" s="26"/>
      <c r="U120" s="26"/>
      <c r="V120" s="26"/>
      <c r="W120" s="26"/>
      <c r="X120" s="26"/>
      <c r="Y120" s="26"/>
      <c r="Z120" s="26"/>
      <c r="AA120" s="52"/>
      <c r="AB120" s="52"/>
      <c r="AC120" s="57" t="s">
        <v>349</v>
      </c>
    </row>
    <row r="121" spans="1:30" ht="153" x14ac:dyDescent="0.2">
      <c r="A121" s="51" t="str">
        <f>IF('Por-tema'!I119="X","E",IF('Por-tema'!J119="X","T","P"))</f>
        <v>T</v>
      </c>
      <c r="B121" s="51" t="s">
        <v>119</v>
      </c>
      <c r="C121" s="67" t="s">
        <v>549</v>
      </c>
      <c r="D121" s="58" t="s">
        <v>84</v>
      </c>
      <c r="E121" s="56" t="s">
        <v>226</v>
      </c>
      <c r="F121" s="32" t="str">
        <f t="shared" si="5"/>
        <v>Documentación sobre la instalación de buzones o similares, y reporte de atención de comentarios y sugerencias.</v>
      </c>
      <c r="G121" s="50"/>
      <c r="H121" s="50"/>
      <c r="I121" s="50"/>
      <c r="J121" s="50"/>
      <c r="K121" s="50"/>
      <c r="L121" s="50"/>
      <c r="M121" s="50"/>
      <c r="N121" s="50"/>
      <c r="O121" s="32"/>
      <c r="P121" s="26"/>
      <c r="Q121" s="26"/>
      <c r="R121" s="26"/>
      <c r="S121" s="26"/>
      <c r="T121" s="26"/>
      <c r="U121" s="26"/>
      <c r="V121" s="26"/>
      <c r="W121" s="26"/>
      <c r="X121" s="26"/>
      <c r="Y121" s="26"/>
      <c r="Z121" s="26"/>
      <c r="AA121" s="52"/>
      <c r="AB121" s="52"/>
      <c r="AC121" s="57" t="s">
        <v>351</v>
      </c>
    </row>
    <row r="122" spans="1:30" ht="153" customHeight="1" x14ac:dyDescent="0.2">
      <c r="A122" s="51" t="str">
        <f>IF('Por-tema'!I120="X","E",IF('Por-tema'!J120="X","T","P"))</f>
        <v>E</v>
      </c>
      <c r="B122" s="51" t="s">
        <v>120</v>
      </c>
      <c r="C122" s="67" t="s">
        <v>550</v>
      </c>
      <c r="D122" s="58" t="s">
        <v>353</v>
      </c>
      <c r="E122" s="56" t="s">
        <v>226</v>
      </c>
      <c r="F122" s="32" t="str">
        <f t="shared" si="5"/>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G122" s="50"/>
      <c r="H122" s="50"/>
      <c r="I122" s="50"/>
      <c r="J122" s="50"/>
      <c r="K122" s="50"/>
      <c r="L122" s="50"/>
      <c r="M122" s="50"/>
      <c r="N122" s="50"/>
      <c r="O122" s="32"/>
      <c r="P122" s="26"/>
      <c r="Q122" s="26"/>
      <c r="R122" s="26"/>
      <c r="S122" s="26"/>
      <c r="T122" s="26"/>
      <c r="U122" s="26"/>
      <c r="V122" s="26"/>
      <c r="W122" s="26"/>
      <c r="X122" s="26"/>
      <c r="Y122" s="26"/>
      <c r="Z122" s="26"/>
      <c r="AA122" s="52"/>
      <c r="AB122" s="52"/>
      <c r="AC122" s="57" t="s">
        <v>352</v>
      </c>
    </row>
    <row r="123" spans="1:30" ht="78.75" customHeight="1" x14ac:dyDescent="0.2">
      <c r="A123" s="51" t="str">
        <f>IF('Por-tema'!I121="X","E",IF('Por-tema'!J121="X","T","P"))</f>
        <v>T</v>
      </c>
      <c r="B123" s="51" t="s">
        <v>121</v>
      </c>
      <c r="C123" s="65" t="s">
        <v>511</v>
      </c>
      <c r="D123" s="58" t="s">
        <v>355</v>
      </c>
      <c r="E123" s="56" t="s">
        <v>185</v>
      </c>
      <c r="F123" s="32" t="str">
        <f t="shared" si="5"/>
        <v/>
      </c>
      <c r="G123" s="50"/>
      <c r="H123" s="50"/>
      <c r="I123" s="50"/>
      <c r="J123" s="50"/>
      <c r="K123" s="50"/>
      <c r="L123" s="50"/>
      <c r="M123" s="50"/>
      <c r="N123" s="50"/>
      <c r="O123" s="32"/>
      <c r="P123" s="26"/>
      <c r="Q123" s="26"/>
      <c r="R123" s="26"/>
      <c r="S123" s="26"/>
      <c r="T123" s="26"/>
      <c r="U123" s="26"/>
      <c r="V123" s="26"/>
      <c r="W123" s="26"/>
      <c r="X123" s="26"/>
      <c r="Y123" s="26"/>
      <c r="Z123" s="26"/>
      <c r="AA123" s="52"/>
      <c r="AB123" s="52"/>
      <c r="AC123" s="57" t="s">
        <v>354</v>
      </c>
    </row>
    <row r="124" spans="1:30" ht="76.5" x14ac:dyDescent="0.2">
      <c r="A124" s="51" t="str">
        <f>IF('Por-tema'!I122="X","E",IF('Por-tema'!J122="X","T","P"))</f>
        <v>E</v>
      </c>
      <c r="B124" s="51" t="s">
        <v>122</v>
      </c>
      <c r="C124" s="65" t="s">
        <v>333</v>
      </c>
      <c r="D124" s="67" t="s">
        <v>345</v>
      </c>
      <c r="E124" s="56" t="s">
        <v>185</v>
      </c>
      <c r="F124" s="32" t="str">
        <f t="shared" si="5"/>
        <v/>
      </c>
      <c r="G124" s="50"/>
      <c r="H124" s="50"/>
      <c r="I124" s="50"/>
      <c r="J124" s="50"/>
      <c r="K124" s="50"/>
      <c r="L124" s="50"/>
      <c r="M124" s="50"/>
      <c r="N124" s="50"/>
      <c r="O124" s="32"/>
      <c r="P124" s="26"/>
      <c r="Q124" s="26"/>
      <c r="R124" s="26"/>
      <c r="S124" s="26"/>
      <c r="T124" s="26"/>
      <c r="U124" s="26"/>
      <c r="V124" s="26"/>
      <c r="W124" s="26"/>
      <c r="X124" s="26"/>
      <c r="Y124" s="26"/>
      <c r="Z124" s="26"/>
      <c r="AA124" s="52"/>
      <c r="AB124" s="52"/>
      <c r="AC124" s="57" t="s">
        <v>356</v>
      </c>
    </row>
    <row r="125" spans="1:30" ht="167.25" customHeight="1" x14ac:dyDescent="0.2">
      <c r="A125" s="51" t="str">
        <f>IF('Por-tema'!I123="X","E",IF('Por-tema'!J123="X","T","P"))</f>
        <v>T</v>
      </c>
      <c r="B125" s="51" t="s">
        <v>123</v>
      </c>
      <c r="C125" s="65" t="s">
        <v>551</v>
      </c>
      <c r="D125" s="65" t="s">
        <v>358</v>
      </c>
      <c r="E125" s="56" t="s">
        <v>226</v>
      </c>
      <c r="F125" s="32" t="str">
        <f t="shared" si="5"/>
        <v>Política oficializada por la autoridad institucional pertinente, y documentación probatoria de la divulgación efectuada.</v>
      </c>
      <c r="G125" s="50"/>
      <c r="H125" s="50"/>
      <c r="I125" s="50"/>
      <c r="J125" s="50"/>
      <c r="K125" s="50"/>
      <c r="L125" s="50"/>
      <c r="M125" s="50"/>
      <c r="N125" s="50"/>
      <c r="O125" s="32"/>
      <c r="P125" s="26"/>
      <c r="Q125" s="26"/>
      <c r="R125" s="26"/>
      <c r="S125" s="26"/>
      <c r="T125" s="26"/>
      <c r="U125" s="26"/>
      <c r="V125" s="26"/>
      <c r="W125" s="26"/>
      <c r="X125" s="26"/>
      <c r="Y125" s="26"/>
      <c r="Z125" s="26"/>
      <c r="AA125" s="52"/>
      <c r="AB125" s="52"/>
      <c r="AC125" s="57" t="s">
        <v>357</v>
      </c>
    </row>
    <row r="126" spans="1:30" ht="114.75" x14ac:dyDescent="0.2">
      <c r="A126" s="51" t="str">
        <f>IF('Por-tema'!I124="X","E",IF('Por-tema'!J124="X","T","P"))</f>
        <v>P</v>
      </c>
      <c r="B126" s="51" t="s">
        <v>124</v>
      </c>
      <c r="C126" s="67" t="s">
        <v>552</v>
      </c>
      <c r="D126" s="65" t="s">
        <v>360</v>
      </c>
      <c r="E126" s="56" t="s">
        <v>226</v>
      </c>
      <c r="F126" s="32" t="str">
        <f t="shared" si="5"/>
        <v>Criterios de admisibilidad de denuncias oficializados por la autoridad institucional pertinente, y documentación probatoria de la divulgación efectuada.</v>
      </c>
      <c r="G126" s="50"/>
      <c r="H126" s="50"/>
      <c r="I126" s="50"/>
      <c r="J126" s="50"/>
      <c r="K126" s="50"/>
      <c r="L126" s="50"/>
      <c r="M126" s="50"/>
      <c r="N126" s="50"/>
      <c r="O126" s="32"/>
      <c r="P126" s="26"/>
      <c r="Q126" s="26"/>
      <c r="R126" s="26"/>
      <c r="S126" s="26"/>
      <c r="T126" s="26"/>
      <c r="U126" s="26"/>
      <c r="V126" s="26"/>
      <c r="W126" s="26"/>
      <c r="X126" s="26"/>
      <c r="Y126" s="26"/>
      <c r="Z126" s="26"/>
      <c r="AA126" s="52"/>
      <c r="AB126" s="52"/>
      <c r="AC126" s="57" t="s">
        <v>359</v>
      </c>
    </row>
    <row r="127" spans="1:30" ht="180.75" customHeight="1" x14ac:dyDescent="0.2">
      <c r="A127" s="51" t="str">
        <f>IF('Por-tema'!I125="X","E",IF('Por-tema'!J125="X","T","P"))</f>
        <v>P</v>
      </c>
      <c r="B127" s="51" t="s">
        <v>125</v>
      </c>
      <c r="C127" s="67" t="s">
        <v>553</v>
      </c>
      <c r="D127" s="65" t="s">
        <v>77</v>
      </c>
      <c r="E127" s="56" t="s">
        <v>226</v>
      </c>
      <c r="F127" s="32" t="str">
        <f t="shared" si="5"/>
        <v>Regulaciones sobre tratamiento de denuncias debidamente oficializadas por la autoridad institucional pertinente, que contemplen lo señalado por la pregunta.</v>
      </c>
      <c r="G127" s="50"/>
      <c r="H127" s="50"/>
      <c r="I127" s="50"/>
      <c r="J127" s="50"/>
      <c r="K127" s="50"/>
      <c r="L127" s="50"/>
      <c r="M127" s="50"/>
      <c r="N127" s="50"/>
      <c r="O127" s="32"/>
      <c r="P127" s="26"/>
      <c r="Q127" s="26"/>
      <c r="R127" s="26"/>
      <c r="S127" s="26"/>
      <c r="T127" s="26"/>
      <c r="U127" s="26"/>
      <c r="V127" s="26"/>
      <c r="W127" s="26"/>
      <c r="X127" s="26"/>
      <c r="Y127" s="26"/>
      <c r="Z127" s="26"/>
      <c r="AA127" s="52"/>
      <c r="AB127" s="52"/>
      <c r="AC127" s="57" t="s">
        <v>361</v>
      </c>
    </row>
    <row r="128" spans="1:30" ht="195" customHeight="1" x14ac:dyDescent="0.2">
      <c r="A128" s="51" t="str">
        <f>IF('Por-tema'!I126="X","E",IF('Por-tema'!J126="X","T","P"))</f>
        <v>P</v>
      </c>
      <c r="B128" s="51" t="s">
        <v>126</v>
      </c>
      <c r="C128" s="67" t="s">
        <v>554</v>
      </c>
      <c r="D128" s="65" t="s">
        <v>78</v>
      </c>
      <c r="E128" s="56" t="s">
        <v>226</v>
      </c>
      <c r="F128" s="32" t="str">
        <f t="shared" si="5"/>
        <v>Regulaciones sobre tratamiento de denuncias debidamente oficializadas por la autoridad institucional pertinente, que contemplen lo señalado por la pregunta.</v>
      </c>
      <c r="G128" s="50"/>
      <c r="H128" s="50"/>
      <c r="I128" s="50"/>
      <c r="J128" s="50"/>
      <c r="K128" s="50"/>
      <c r="L128" s="50"/>
      <c r="M128" s="50"/>
      <c r="N128" s="50"/>
      <c r="O128" s="32"/>
      <c r="P128" s="26"/>
      <c r="Q128" s="26"/>
      <c r="R128" s="26"/>
      <c r="S128" s="26"/>
      <c r="T128" s="26"/>
      <c r="U128" s="26"/>
      <c r="V128" s="26"/>
      <c r="W128" s="26"/>
      <c r="X128" s="26"/>
      <c r="Y128" s="26"/>
      <c r="Z128" s="26"/>
      <c r="AA128" s="52"/>
      <c r="AB128" s="52"/>
      <c r="AC128" s="57" t="s">
        <v>361</v>
      </c>
    </row>
    <row r="129" spans="1:29" ht="270" customHeight="1" x14ac:dyDescent="0.2">
      <c r="A129" s="51" t="str">
        <f>IF('Por-tema'!I127="X","E",IF('Por-tema'!J127="X","T","P"))</f>
        <v>T</v>
      </c>
      <c r="B129" s="51" t="s">
        <v>127</v>
      </c>
      <c r="C129" s="67" t="s">
        <v>555</v>
      </c>
      <c r="D129" s="67" t="s">
        <v>346</v>
      </c>
      <c r="E129" s="56" t="s">
        <v>226</v>
      </c>
      <c r="F129" s="32" t="str">
        <f t="shared" si="5"/>
        <v>Imagen respectiva de la página de Internet de la institución.</v>
      </c>
      <c r="G129" s="50"/>
      <c r="H129" s="50"/>
      <c r="I129" s="50"/>
      <c r="J129" s="50"/>
      <c r="K129" s="50"/>
      <c r="L129" s="50"/>
      <c r="M129" s="50"/>
      <c r="N129" s="50"/>
      <c r="O129" s="32"/>
      <c r="P129" s="26"/>
      <c r="Q129" s="26"/>
      <c r="R129" s="26"/>
      <c r="S129" s="26"/>
      <c r="T129" s="26"/>
      <c r="U129" s="26"/>
      <c r="V129" s="26"/>
      <c r="W129" s="26"/>
      <c r="X129" s="26"/>
      <c r="Y129" s="26"/>
      <c r="Z129" s="26"/>
      <c r="AA129" s="52"/>
      <c r="AB129" s="52"/>
      <c r="AC129" s="57" t="s">
        <v>327</v>
      </c>
    </row>
    <row r="130" spans="1:29" x14ac:dyDescent="0.2">
      <c r="A130" s="54"/>
      <c r="B130" s="54"/>
      <c r="C130" s="59"/>
      <c r="D130" s="29"/>
      <c r="E130" s="49"/>
      <c r="F130" s="32"/>
      <c r="G130" s="50"/>
      <c r="H130" s="50"/>
      <c r="I130" s="50"/>
      <c r="J130" s="50"/>
      <c r="K130" s="50"/>
      <c r="L130" s="50"/>
      <c r="M130" s="50"/>
      <c r="N130" s="50"/>
      <c r="O130" s="32"/>
      <c r="P130" s="26"/>
      <c r="Q130" s="26"/>
      <c r="R130" s="26"/>
      <c r="S130" s="26"/>
      <c r="T130" s="26"/>
      <c r="U130" s="26"/>
      <c r="V130" s="26"/>
      <c r="W130" s="26"/>
      <c r="X130" s="26"/>
      <c r="Y130" s="26"/>
      <c r="Z130" s="26"/>
      <c r="AA130" s="52"/>
      <c r="AB130" s="52"/>
      <c r="AC130" s="32"/>
    </row>
    <row r="131" spans="1:29" x14ac:dyDescent="0.2">
      <c r="A131" s="169"/>
      <c r="B131" s="169">
        <v>8</v>
      </c>
      <c r="C131" s="170" t="s">
        <v>67</v>
      </c>
      <c r="D131" s="171"/>
      <c r="E131" s="169"/>
      <c r="F131" s="172"/>
      <c r="G131" s="173"/>
      <c r="H131" s="173"/>
      <c r="I131" s="173"/>
      <c r="J131" s="32"/>
      <c r="K131" s="32"/>
      <c r="L131" s="32"/>
      <c r="M131" s="32"/>
      <c r="N131" s="32"/>
      <c r="O131" s="32"/>
      <c r="P131" s="51"/>
      <c r="Q131" s="26"/>
      <c r="R131" s="26"/>
      <c r="S131" s="26"/>
      <c r="T131" s="32"/>
      <c r="U131" s="32"/>
      <c r="V131" s="26"/>
      <c r="W131" s="26"/>
      <c r="X131" s="26"/>
      <c r="Y131" s="26"/>
      <c r="Z131" s="26"/>
      <c r="AA131" s="52"/>
      <c r="AB131" s="52"/>
      <c r="AC131" s="53"/>
    </row>
    <row r="132" spans="1:29" ht="66.75" customHeight="1" x14ac:dyDescent="0.2">
      <c r="A132" s="51" t="str">
        <f>IF('Por-tema'!I130="X","E",IF('Por-tema'!J130="X","T","P"))</f>
        <v>T</v>
      </c>
      <c r="B132" s="51" t="s">
        <v>128</v>
      </c>
      <c r="C132" s="80" t="s">
        <v>556</v>
      </c>
      <c r="D132" s="65" t="s">
        <v>80</v>
      </c>
      <c r="E132" s="56" t="s">
        <v>226</v>
      </c>
      <c r="F132" s="32" t="str">
        <f t="shared" ref="F132:F148" si="6">IF(E132="SI",AC132,"")</f>
        <v>Normativa interna respectiva, oficializada por la autoridad institucional pertinente.</v>
      </c>
      <c r="G132" s="50"/>
      <c r="H132" s="50"/>
      <c r="I132" s="50"/>
      <c r="J132" s="50"/>
      <c r="K132" s="50"/>
      <c r="L132" s="50"/>
      <c r="M132" s="50"/>
      <c r="N132" s="50"/>
      <c r="O132" s="32"/>
      <c r="P132" s="63"/>
      <c r="Q132" s="26"/>
      <c r="R132" s="26"/>
      <c r="S132" s="63"/>
      <c r="T132" s="63"/>
      <c r="U132" s="63"/>
      <c r="V132" s="63"/>
      <c r="W132" s="63"/>
      <c r="X132" s="63"/>
      <c r="Y132" s="26"/>
      <c r="Z132" s="26"/>
      <c r="AA132" s="52"/>
      <c r="AB132" s="52"/>
      <c r="AC132" s="32" t="s">
        <v>79</v>
      </c>
    </row>
    <row r="133" spans="1:29" ht="102" x14ac:dyDescent="0.2">
      <c r="A133" s="51" t="str">
        <f>IF('Por-tema'!I131="X","E",IF('Por-tema'!J131="X","T","P"))</f>
        <v>T</v>
      </c>
      <c r="B133" s="51" t="s">
        <v>129</v>
      </c>
      <c r="C133" s="80" t="s">
        <v>304</v>
      </c>
      <c r="D133" s="67" t="s">
        <v>81</v>
      </c>
      <c r="E133" s="56" t="s">
        <v>226</v>
      </c>
      <c r="F133" s="32" t="str">
        <f t="shared" si="6"/>
        <v>Imagen respectiva de la página de Internet de la institución.</v>
      </c>
      <c r="G133" s="50"/>
      <c r="H133" s="50"/>
      <c r="I133" s="50"/>
      <c r="J133" s="50"/>
      <c r="K133" s="50"/>
      <c r="L133" s="50"/>
      <c r="M133" s="50"/>
      <c r="N133" s="50"/>
      <c r="O133" s="32"/>
      <c r="P133" s="63"/>
      <c r="Q133" s="26"/>
      <c r="R133" s="26"/>
      <c r="S133" s="63"/>
      <c r="T133" s="63"/>
      <c r="U133" s="63"/>
      <c r="V133" s="63"/>
      <c r="W133" s="63"/>
      <c r="X133" s="63"/>
      <c r="Y133" s="26"/>
      <c r="Z133" s="26"/>
      <c r="AA133" s="52"/>
      <c r="AB133" s="52"/>
      <c r="AC133" s="32" t="s">
        <v>327</v>
      </c>
    </row>
    <row r="134" spans="1:29" ht="114.75" x14ac:dyDescent="0.2">
      <c r="A134" s="51" t="str">
        <f>IF('Por-tema'!I132="X","E",IF('Por-tema'!J132="X","T","P"))</f>
        <v>P</v>
      </c>
      <c r="B134" s="51" t="s">
        <v>130</v>
      </c>
      <c r="C134" s="65" t="s">
        <v>305</v>
      </c>
      <c r="D134" s="80" t="s">
        <v>362</v>
      </c>
      <c r="E134" s="56" t="s">
        <v>226</v>
      </c>
      <c r="F134" s="32" t="str">
        <f t="shared" si="6"/>
        <v>Documentación de los mecanismos que la institución utiliza.</v>
      </c>
      <c r="G134" s="50"/>
      <c r="H134" s="50"/>
      <c r="I134" s="50"/>
      <c r="J134" s="50"/>
      <c r="K134" s="50"/>
      <c r="L134" s="50"/>
      <c r="M134" s="50"/>
      <c r="N134" s="50"/>
      <c r="O134" s="32"/>
      <c r="P134" s="26"/>
      <c r="Q134" s="26"/>
      <c r="R134" s="26"/>
      <c r="S134" s="26"/>
      <c r="T134" s="26"/>
      <c r="U134" s="26"/>
      <c r="V134" s="26"/>
      <c r="W134" s="26"/>
      <c r="X134" s="26"/>
      <c r="Y134" s="63"/>
      <c r="Z134" s="26"/>
      <c r="AA134" s="52"/>
      <c r="AB134" s="52"/>
      <c r="AC134" s="32" t="s">
        <v>82</v>
      </c>
    </row>
    <row r="135" spans="1:29" ht="153" x14ac:dyDescent="0.2">
      <c r="A135" s="51" t="str">
        <f>IF('Por-tema'!I133="X","E",IF('Por-tema'!J133="X","T","P"))</f>
        <v>E</v>
      </c>
      <c r="B135" s="51" t="s">
        <v>131</v>
      </c>
      <c r="C135" s="65" t="s">
        <v>306</v>
      </c>
      <c r="D135" s="80" t="s">
        <v>208</v>
      </c>
      <c r="E135" s="56" t="s">
        <v>226</v>
      </c>
      <c r="F135" s="32" t="str">
        <f t="shared" si="6"/>
        <v>Documentación del programa, incluyendo el manual respectivo cuando se cuente con él.</v>
      </c>
      <c r="G135" s="50"/>
      <c r="H135" s="50"/>
      <c r="I135" s="50"/>
      <c r="J135" s="50"/>
      <c r="K135" s="50"/>
      <c r="L135" s="50"/>
      <c r="M135" s="50"/>
      <c r="N135" s="50"/>
      <c r="O135" s="32"/>
      <c r="P135" s="26"/>
      <c r="Q135" s="26"/>
      <c r="R135" s="26"/>
      <c r="S135" s="26"/>
      <c r="T135" s="26"/>
      <c r="U135" s="26"/>
      <c r="V135" s="26"/>
      <c r="W135" s="26"/>
      <c r="X135" s="26"/>
      <c r="Y135" s="63"/>
      <c r="Z135" s="26"/>
      <c r="AA135" s="52"/>
      <c r="AB135" s="52"/>
      <c r="AC135" s="32" t="s">
        <v>363</v>
      </c>
    </row>
    <row r="136" spans="1:29" ht="114.75" x14ac:dyDescent="0.2">
      <c r="A136" s="51" t="str">
        <f>IF('Por-tema'!I134="X","E",IF('Por-tema'!J134="X","T","P"))</f>
        <v>E</v>
      </c>
      <c r="B136" s="51" t="s">
        <v>132</v>
      </c>
      <c r="C136" s="65" t="s">
        <v>307</v>
      </c>
      <c r="D136" s="67" t="s">
        <v>210</v>
      </c>
      <c r="E136" s="56" t="s">
        <v>185</v>
      </c>
      <c r="F136" s="32" t="str">
        <f t="shared" si="6"/>
        <v/>
      </c>
      <c r="G136" s="50"/>
      <c r="H136" s="50"/>
      <c r="I136" s="50"/>
      <c r="J136" s="50"/>
      <c r="K136" s="50"/>
      <c r="L136" s="50"/>
      <c r="M136" s="50"/>
      <c r="N136" s="50"/>
      <c r="O136" s="32"/>
      <c r="P136" s="26"/>
      <c r="Q136" s="26"/>
      <c r="R136" s="26"/>
      <c r="S136" s="26"/>
      <c r="T136" s="26"/>
      <c r="U136" s="26"/>
      <c r="V136" s="26"/>
      <c r="W136" s="26"/>
      <c r="X136" s="26"/>
      <c r="Y136" s="63"/>
      <c r="Z136" s="26"/>
      <c r="AA136" s="52"/>
      <c r="AB136" s="52"/>
      <c r="AC136" s="32" t="s">
        <v>209</v>
      </c>
    </row>
    <row r="137" spans="1:29" ht="102" x14ac:dyDescent="0.2">
      <c r="A137" s="51" t="str">
        <f>IF('Por-tema'!I135="X","E",IF('Por-tema'!J135="X","T","P"))</f>
        <v>T</v>
      </c>
      <c r="B137" s="51" t="s">
        <v>133</v>
      </c>
      <c r="C137" s="65" t="s">
        <v>213</v>
      </c>
      <c r="D137" s="80" t="s">
        <v>211</v>
      </c>
      <c r="E137" s="56" t="s">
        <v>226</v>
      </c>
      <c r="F137" s="32" t="str">
        <f t="shared" si="6"/>
        <v>Procedimientos para la medición del desempeño de los funcionarios, debidamente oficializados por la autoridad institucional pertinente.</v>
      </c>
      <c r="G137" s="50"/>
      <c r="H137" s="50"/>
      <c r="I137" s="50"/>
      <c r="J137" s="50"/>
      <c r="K137" s="50"/>
      <c r="L137" s="50"/>
      <c r="M137" s="50"/>
      <c r="N137" s="50"/>
      <c r="O137" s="32"/>
      <c r="P137" s="26"/>
      <c r="Q137" s="26"/>
      <c r="R137" s="26"/>
      <c r="S137" s="26"/>
      <c r="T137" s="26"/>
      <c r="U137" s="26"/>
      <c r="V137" s="26"/>
      <c r="W137" s="26"/>
      <c r="X137" s="26"/>
      <c r="Y137" s="63"/>
      <c r="Z137" s="26"/>
      <c r="AA137" s="52"/>
      <c r="AB137" s="52"/>
      <c r="AC137" s="32" t="s">
        <v>212</v>
      </c>
    </row>
    <row r="138" spans="1:29" ht="51" x14ac:dyDescent="0.2">
      <c r="A138" s="51" t="str">
        <f>IF('Por-tema'!I136="X","E",IF('Por-tema'!J136="X","T","P"))</f>
        <v>E</v>
      </c>
      <c r="B138" s="51" t="s">
        <v>134</v>
      </c>
      <c r="C138" s="65" t="s">
        <v>214</v>
      </c>
      <c r="D138" s="67" t="s">
        <v>347</v>
      </c>
      <c r="E138" s="56" t="s">
        <v>226</v>
      </c>
      <c r="F138" s="32" t="str">
        <f t="shared" si="6"/>
        <v>Estadística sobre evaluación del desempeño de los funcionarios correspondiente al año refefido en el IGI.</v>
      </c>
      <c r="G138" s="50"/>
      <c r="H138" s="50"/>
      <c r="I138" s="50"/>
      <c r="J138" s="50"/>
      <c r="K138" s="50"/>
      <c r="L138" s="50"/>
      <c r="M138" s="50"/>
      <c r="N138" s="50"/>
      <c r="O138" s="32"/>
      <c r="P138" s="26"/>
      <c r="Q138" s="26"/>
      <c r="R138" s="26"/>
      <c r="S138" s="26"/>
      <c r="T138" s="26"/>
      <c r="U138" s="26"/>
      <c r="V138" s="26"/>
      <c r="W138" s="26"/>
      <c r="X138" s="26"/>
      <c r="Y138" s="63"/>
      <c r="Z138" s="26"/>
      <c r="AA138" s="52"/>
      <c r="AB138" s="52"/>
      <c r="AC138" s="32" t="s">
        <v>237</v>
      </c>
    </row>
    <row r="139" spans="1:29" ht="89.25" x14ac:dyDescent="0.2">
      <c r="A139" s="51" t="str">
        <f>IF('Por-tema'!I137="X","E",IF('Por-tema'!J137="X","T","P"))</f>
        <v>E</v>
      </c>
      <c r="B139" s="51" t="s">
        <v>135</v>
      </c>
      <c r="C139" s="65" t="s">
        <v>239</v>
      </c>
      <c r="D139" s="67" t="s">
        <v>240</v>
      </c>
      <c r="E139" s="56" t="s">
        <v>226</v>
      </c>
      <c r="F139" s="32" t="str">
        <f t="shared" si="6"/>
        <v>Documentación de las medidas vigentes en la institución para fortalecer el desempeño de los funcionarios.</v>
      </c>
      <c r="G139" s="50"/>
      <c r="H139" s="50"/>
      <c r="I139" s="50"/>
      <c r="J139" s="50"/>
      <c r="K139" s="50"/>
      <c r="L139" s="50"/>
      <c r="M139" s="50"/>
      <c r="N139" s="50"/>
      <c r="O139" s="32"/>
      <c r="P139" s="26"/>
      <c r="Q139" s="26"/>
      <c r="R139" s="26"/>
      <c r="S139" s="26"/>
      <c r="T139" s="26"/>
      <c r="U139" s="26"/>
      <c r="V139" s="26"/>
      <c r="W139" s="26"/>
      <c r="X139" s="26"/>
      <c r="Y139" s="63"/>
      <c r="Z139" s="26"/>
      <c r="AA139" s="52"/>
      <c r="AB139" s="52"/>
      <c r="AC139" s="32" t="s">
        <v>238</v>
      </c>
    </row>
    <row r="140" spans="1:29" ht="140.25" x14ac:dyDescent="0.2">
      <c r="A140" s="51" t="str">
        <f>IF('Por-tema'!I138="X","E",IF('Por-tema'!J138="X","T","P"))</f>
        <v>P</v>
      </c>
      <c r="B140" s="51" t="s">
        <v>136</v>
      </c>
      <c r="C140" s="65" t="s">
        <v>308</v>
      </c>
      <c r="D140" s="67" t="s">
        <v>242</v>
      </c>
      <c r="E140" s="56" t="s">
        <v>226</v>
      </c>
      <c r="F140" s="32" t="str">
        <f t="shared" si="6"/>
        <v>Estadística sobre cantidad de funcionarios obligados a presentar la declaración jurada de bienes y cantidad de quienes cumplieron con ese deber.</v>
      </c>
      <c r="G140" s="50"/>
      <c r="H140" s="50"/>
      <c r="I140" s="50"/>
      <c r="J140" s="50"/>
      <c r="K140" s="50"/>
      <c r="L140" s="50"/>
      <c r="M140" s="50"/>
      <c r="N140" s="50"/>
      <c r="O140" s="32"/>
      <c r="P140" s="26"/>
      <c r="Q140" s="26"/>
      <c r="R140" s="26"/>
      <c r="S140" s="26"/>
      <c r="T140" s="26"/>
      <c r="U140" s="26"/>
      <c r="V140" s="26"/>
      <c r="W140" s="26"/>
      <c r="X140" s="26"/>
      <c r="Y140" s="63"/>
      <c r="Z140" s="26"/>
      <c r="AA140" s="52"/>
      <c r="AB140" s="52"/>
      <c r="AC140" s="32" t="s">
        <v>241</v>
      </c>
    </row>
    <row r="141" spans="1:29" ht="114.75" x14ac:dyDescent="0.2">
      <c r="A141" s="51" t="str">
        <f>IF('Por-tema'!I139="X","E",IF('Por-tema'!J139="X","T","P"))</f>
        <v>P</v>
      </c>
      <c r="B141" s="51" t="s">
        <v>137</v>
      </c>
      <c r="C141" s="65" t="s">
        <v>243</v>
      </c>
      <c r="D141" s="67" t="s">
        <v>245</v>
      </c>
      <c r="E141" s="56" t="s">
        <v>185</v>
      </c>
      <c r="F141" s="32" t="str">
        <f t="shared" si="6"/>
        <v/>
      </c>
      <c r="G141" s="50"/>
      <c r="H141" s="50"/>
      <c r="I141" s="50"/>
      <c r="J141" s="50"/>
      <c r="K141" s="50"/>
      <c r="L141" s="50"/>
      <c r="M141" s="50"/>
      <c r="N141" s="50"/>
      <c r="O141" s="32"/>
      <c r="P141" s="26"/>
      <c r="Q141" s="26"/>
      <c r="R141" s="26"/>
      <c r="S141" s="26"/>
      <c r="T141" s="26"/>
      <c r="U141" s="26"/>
      <c r="V141" s="26"/>
      <c r="W141" s="26"/>
      <c r="X141" s="26"/>
      <c r="Y141" s="63"/>
      <c r="Z141" s="26"/>
      <c r="AA141" s="52"/>
      <c r="AB141" s="52"/>
      <c r="AC141" s="32" t="s">
        <v>244</v>
      </c>
    </row>
    <row r="142" spans="1:29" ht="51" x14ac:dyDescent="0.2">
      <c r="A142" s="51" t="str">
        <f>IF('Por-tema'!I140="X","E",IF('Por-tema'!J140="X","T","P"))</f>
        <v>P</v>
      </c>
      <c r="B142" s="51" t="s">
        <v>138</v>
      </c>
      <c r="C142" s="65" t="s">
        <v>309</v>
      </c>
      <c r="D142" s="67" t="s">
        <v>247</v>
      </c>
      <c r="E142" s="56" t="s">
        <v>185</v>
      </c>
      <c r="F142" s="32" t="str">
        <f t="shared" si="6"/>
        <v/>
      </c>
      <c r="G142" s="50"/>
      <c r="H142" s="50"/>
      <c r="I142" s="50"/>
      <c r="J142" s="50"/>
      <c r="K142" s="50"/>
      <c r="L142" s="50"/>
      <c r="M142" s="50"/>
      <c r="N142" s="50"/>
      <c r="O142" s="32"/>
      <c r="P142" s="26"/>
      <c r="Q142" s="26"/>
      <c r="R142" s="26"/>
      <c r="S142" s="26"/>
      <c r="T142" s="26"/>
      <c r="U142" s="26"/>
      <c r="V142" s="26"/>
      <c r="W142" s="26"/>
      <c r="X142" s="26"/>
      <c r="Y142" s="63"/>
      <c r="Z142" s="26"/>
      <c r="AA142" s="52"/>
      <c r="AB142" s="52"/>
      <c r="AC142" s="32" t="s">
        <v>246</v>
      </c>
    </row>
    <row r="143" spans="1:29" ht="140.25" x14ac:dyDescent="0.2">
      <c r="A143" s="51" t="str">
        <f>IF('Por-tema'!I141="X","E",IF('Por-tema'!J141="X","T","P"))</f>
        <v>T</v>
      </c>
      <c r="B143" s="51" t="s">
        <v>139</v>
      </c>
      <c r="C143" s="65" t="s">
        <v>557</v>
      </c>
      <c r="D143" s="67" t="s">
        <v>248</v>
      </c>
      <c r="E143" s="56" t="s">
        <v>185</v>
      </c>
      <c r="F143" s="32" t="str">
        <f t="shared" si="6"/>
        <v/>
      </c>
      <c r="G143" s="50"/>
      <c r="H143" s="50"/>
      <c r="I143" s="50"/>
      <c r="J143" s="50"/>
      <c r="K143" s="50"/>
      <c r="L143" s="50"/>
      <c r="M143" s="50"/>
      <c r="N143" s="50"/>
      <c r="O143" s="32"/>
      <c r="P143" s="26"/>
      <c r="Q143" s="26"/>
      <c r="R143" s="26"/>
      <c r="S143" s="26"/>
      <c r="T143" s="26"/>
      <c r="U143" s="26"/>
      <c r="V143" s="26"/>
      <c r="W143" s="26"/>
      <c r="X143" s="26"/>
      <c r="Y143" s="63"/>
      <c r="Z143" s="26"/>
      <c r="AA143" s="52"/>
      <c r="AB143" s="52"/>
      <c r="AC143" s="32" t="s">
        <v>327</v>
      </c>
    </row>
    <row r="144" spans="1:29" ht="140.25" x14ac:dyDescent="0.2">
      <c r="A144" s="51" t="str">
        <f>IF('Por-tema'!I142="X","E",IF('Por-tema'!J142="X","T","P"))</f>
        <v>T</v>
      </c>
      <c r="B144" s="51" t="s">
        <v>140</v>
      </c>
      <c r="C144" s="65" t="s">
        <v>38</v>
      </c>
      <c r="D144" s="67" t="s">
        <v>249</v>
      </c>
      <c r="E144" s="56" t="s">
        <v>185</v>
      </c>
      <c r="F144" s="32" t="str">
        <f t="shared" si="6"/>
        <v/>
      </c>
      <c r="G144" s="50"/>
      <c r="H144" s="50"/>
      <c r="I144" s="50"/>
      <c r="J144" s="50"/>
      <c r="K144" s="50"/>
      <c r="L144" s="50"/>
      <c r="M144" s="50"/>
      <c r="N144" s="50"/>
      <c r="O144" s="32"/>
      <c r="P144" s="26"/>
      <c r="Q144" s="26"/>
      <c r="R144" s="26"/>
      <c r="S144" s="26"/>
      <c r="T144" s="26"/>
      <c r="U144" s="26"/>
      <c r="V144" s="26"/>
      <c r="W144" s="26"/>
      <c r="X144" s="26"/>
      <c r="Y144" s="63"/>
      <c r="Z144" s="26"/>
      <c r="AA144" s="52"/>
      <c r="AB144" s="52"/>
      <c r="AC144" s="32" t="s">
        <v>327</v>
      </c>
    </row>
    <row r="145" spans="1:29" ht="114.75" x14ac:dyDescent="0.2">
      <c r="A145" s="51" t="str">
        <f>IF('Por-tema'!I143="X","E",IF('Por-tema'!J143="X","T","P"))</f>
        <v>T</v>
      </c>
      <c r="B145" s="51" t="s">
        <v>141</v>
      </c>
      <c r="C145" s="65" t="s">
        <v>39</v>
      </c>
      <c r="D145" s="58" t="s">
        <v>266</v>
      </c>
      <c r="E145" s="56" t="s">
        <v>185</v>
      </c>
      <c r="F145" s="32" t="str">
        <f t="shared" si="6"/>
        <v/>
      </c>
      <c r="G145" s="50"/>
      <c r="H145" s="50"/>
      <c r="I145" s="50"/>
      <c r="J145" s="50"/>
      <c r="K145" s="50"/>
      <c r="L145" s="50"/>
      <c r="M145" s="50"/>
      <c r="N145" s="50"/>
      <c r="O145" s="32"/>
      <c r="P145" s="26"/>
      <c r="Q145" s="26"/>
      <c r="R145" s="26"/>
      <c r="S145" s="26"/>
      <c r="T145" s="26"/>
      <c r="U145" s="26"/>
      <c r="V145" s="26"/>
      <c r="W145" s="26"/>
      <c r="X145" s="26"/>
      <c r="Y145" s="63"/>
      <c r="Z145" s="26"/>
      <c r="AA145" s="52"/>
      <c r="AB145" s="52"/>
      <c r="AC145" s="32" t="s">
        <v>327</v>
      </c>
    </row>
    <row r="146" spans="1:29" ht="114.75" x14ac:dyDescent="0.2">
      <c r="A146" s="51" t="str">
        <f>IF('Por-tema'!I144="X","E",IF('Por-tema'!J144="X","T","P"))</f>
        <v>E</v>
      </c>
      <c r="B146" s="51" t="s">
        <v>142</v>
      </c>
      <c r="C146" s="65" t="s">
        <v>85</v>
      </c>
      <c r="D146" s="67" t="s">
        <v>267</v>
      </c>
      <c r="E146" s="56" t="s">
        <v>226</v>
      </c>
      <c r="F146" s="32" t="str">
        <f t="shared" si="6"/>
        <v>Documentación de los mecanismos utilizados para los propósitos de la pregunta.</v>
      </c>
      <c r="G146" s="50"/>
      <c r="H146" s="50"/>
      <c r="I146" s="50"/>
      <c r="J146" s="50"/>
      <c r="K146" s="50"/>
      <c r="L146" s="50"/>
      <c r="M146" s="50"/>
      <c r="N146" s="50"/>
      <c r="O146" s="32"/>
      <c r="P146" s="26"/>
      <c r="Q146" s="26"/>
      <c r="R146" s="26"/>
      <c r="S146" s="26"/>
      <c r="T146" s="26"/>
      <c r="U146" s="26"/>
      <c r="V146" s="26"/>
      <c r="W146" s="26"/>
      <c r="X146" s="26"/>
      <c r="Y146" s="63"/>
      <c r="Z146" s="26"/>
      <c r="AA146" s="52"/>
      <c r="AB146" s="52"/>
      <c r="AC146" s="32" t="s">
        <v>268</v>
      </c>
    </row>
    <row r="147" spans="1:29" ht="114.75" x14ac:dyDescent="0.2">
      <c r="A147" s="51" t="str">
        <f>IF('Por-tema'!I145="X","E",IF('Por-tema'!J145="X","T","P"))</f>
        <v>P</v>
      </c>
      <c r="B147" s="51" t="s">
        <v>143</v>
      </c>
      <c r="C147" s="67" t="s">
        <v>369</v>
      </c>
      <c r="D147" s="67" t="s">
        <v>458</v>
      </c>
      <c r="E147" s="56" t="s">
        <v>226</v>
      </c>
      <c r="F147" s="32" t="str">
        <f t="shared" si="6"/>
        <v>Políticas oficializadas y estadística del disfrute de vacaciones, con indicación de la proporción de funcionarios que cumplen el requerimiento de disfrute de al menos tres días en fechas diferentes a las de vacaciones colectivas.</v>
      </c>
      <c r="G147" s="32"/>
      <c r="H147" s="32"/>
      <c r="I147" s="32"/>
      <c r="J147" s="50"/>
      <c r="K147" s="50"/>
      <c r="L147" s="50"/>
      <c r="M147" s="50"/>
      <c r="N147" s="50"/>
      <c r="O147" s="32"/>
      <c r="P147" s="26"/>
      <c r="Q147" s="26"/>
      <c r="R147" s="26"/>
      <c r="S147" s="26"/>
      <c r="T147" s="26"/>
      <c r="U147" s="26"/>
      <c r="V147" s="26"/>
      <c r="W147" s="26"/>
      <c r="X147" s="26"/>
      <c r="Y147" s="26"/>
      <c r="Z147" s="26"/>
      <c r="AA147" s="52"/>
      <c r="AB147" s="52"/>
      <c r="AC147" s="57" t="s">
        <v>270</v>
      </c>
    </row>
    <row r="148" spans="1:29" ht="231.75" customHeight="1" x14ac:dyDescent="0.2">
      <c r="A148" s="51" t="str">
        <f>IF('Por-tema'!I146="X","E",IF('Por-tema'!J146="X","T","P"))</f>
        <v>E</v>
      </c>
      <c r="B148" s="51" t="s">
        <v>144</v>
      </c>
      <c r="C148" s="67" t="s">
        <v>370</v>
      </c>
      <c r="D148" s="67" t="s">
        <v>506</v>
      </c>
      <c r="E148" s="56" t="s">
        <v>185</v>
      </c>
      <c r="F148" s="32" t="str">
        <f t="shared" si="6"/>
        <v/>
      </c>
      <c r="G148" s="50"/>
      <c r="H148" s="50"/>
      <c r="I148" s="50"/>
      <c r="J148" s="50"/>
      <c r="K148" s="50"/>
      <c r="L148" s="50"/>
      <c r="M148" s="50"/>
      <c r="N148" s="50"/>
      <c r="O148" s="32"/>
      <c r="P148" s="26"/>
      <c r="Q148" s="26"/>
      <c r="R148" s="26"/>
      <c r="S148" s="26"/>
      <c r="T148" s="26"/>
      <c r="U148" s="26"/>
      <c r="V148" s="26"/>
      <c r="W148" s="26"/>
      <c r="X148" s="26"/>
      <c r="Y148" s="26"/>
      <c r="Z148" s="26"/>
      <c r="AA148" s="52"/>
      <c r="AB148" s="52"/>
      <c r="AC148" s="57" t="s">
        <v>269</v>
      </c>
    </row>
    <row r="149" spans="1:29" x14ac:dyDescent="0.2">
      <c r="A149" s="54"/>
      <c r="B149" s="54"/>
      <c r="C149" s="76"/>
      <c r="D149" s="29"/>
      <c r="E149" s="49"/>
      <c r="F149" s="32"/>
      <c r="G149" s="50"/>
      <c r="H149" s="50"/>
      <c r="I149" s="50"/>
      <c r="J149" s="50"/>
      <c r="K149" s="50"/>
      <c r="L149" s="50"/>
      <c r="M149" s="50"/>
      <c r="N149" s="50"/>
      <c r="O149" s="32"/>
      <c r="P149" s="26"/>
      <c r="Q149" s="26"/>
      <c r="R149" s="26"/>
      <c r="S149" s="26"/>
      <c r="T149" s="26"/>
      <c r="U149" s="26"/>
      <c r="V149" s="26"/>
      <c r="W149" s="26"/>
      <c r="X149" s="26"/>
      <c r="Y149" s="26"/>
      <c r="Z149" s="26"/>
      <c r="AA149" s="52"/>
      <c r="AB149" s="52"/>
      <c r="AC149" s="32"/>
    </row>
    <row r="150" spans="1:29" x14ac:dyDescent="0.2">
      <c r="A150" s="238" t="s">
        <v>593</v>
      </c>
      <c r="B150" s="239"/>
      <c r="C150" s="239"/>
      <c r="D150" s="240"/>
    </row>
    <row r="151" spans="1:29" x14ac:dyDescent="0.2">
      <c r="C151" s="23"/>
      <c r="E151" s="23"/>
    </row>
    <row r="152" spans="1:29" x14ac:dyDescent="0.2">
      <c r="C152" s="23"/>
    </row>
    <row r="153" spans="1:29" x14ac:dyDescent="0.2">
      <c r="C153" s="23"/>
    </row>
    <row r="154" spans="1:29" x14ac:dyDescent="0.2">
      <c r="C154" s="23"/>
    </row>
  </sheetData>
  <sheetProtection password="D3B5" sheet="1" objects="1" scenarios="1"/>
  <protectedRanges>
    <protectedRange sqref="G4:G5" name="Rango19"/>
    <protectedRange sqref="F4:F5" name="Rango18"/>
    <protectedRange sqref="E79:E96" name="Rango07"/>
    <protectedRange sqref="E62:E76" name="Rango06"/>
    <protectedRange sqref="D5" name="Rango02"/>
    <protectedRange sqref="D4" name="Rango01"/>
    <protectedRange sqref="E11:E26" name="Rango03"/>
    <protectedRange sqref="E29:E41" name="Rango04"/>
    <protectedRange sqref="E44:E59" name="Rango05"/>
    <protectedRange sqref="E99:E114" name="Rango08"/>
    <protectedRange sqref="G118:I65498 H1:I117 G7:G116 G1:G3" name="Rango20"/>
    <protectedRange sqref="E117:E129" name="Rango09"/>
    <protectedRange sqref="E132:E148" name="Rango10"/>
  </protectedRanges>
  <mergeCells count="1">
    <mergeCell ref="A150:D150"/>
  </mergeCells>
  <phoneticPr fontId="10" type="noConversion"/>
  <dataValidations count="3">
    <dataValidation type="list" allowBlank="1" showInputMessage="1" showErrorMessage="1" sqref="E53:E56 E58 E135:E145 E147:E148 E117:E129 E96 E48:E50 E44:E46 E79:E85 E19:E26 E11:E17">
      <formula1>sino</formula1>
    </dataValidation>
    <dataValidation type="list" allowBlank="1" showInputMessage="1" showErrorMessage="1" sqref="E62:E76 E57 E146 E132:E134 E99:E114 E59 E29:E41 E51:E52 E47 E18 E86:E95">
      <formula1>noap</formula1>
    </dataValidation>
    <dataValidation type="list" allowBlank="1" showInputMessage="1" showErrorMessage="1" sqref="C7 D5">
      <formula1>inst</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workbookViewId="0">
      <pane xSplit="2" ySplit="7" topLeftCell="E8" activePane="bottomRight" state="frozen"/>
      <selection pane="topRight" activeCell="C1" sqref="C1"/>
      <selection pane="bottomLeft" activeCell="A7" sqref="A7"/>
      <selection pane="bottomRight" activeCell="C8" sqref="C8"/>
    </sheetView>
  </sheetViews>
  <sheetFormatPr baseColWidth="10" defaultRowHeight="15" x14ac:dyDescent="0.2"/>
  <cols>
    <col min="1" max="1" width="6.7109375" style="1" customWidth="1"/>
    <col min="2" max="2" width="80" style="1" customWidth="1"/>
    <col min="3" max="3" width="29.85546875" style="11" customWidth="1"/>
    <col min="4" max="4" width="11.42578125" style="3"/>
    <col min="5" max="7" width="11.7109375" style="2" customWidth="1"/>
    <col min="8" max="8" width="11.42578125" style="1"/>
    <col min="9" max="11" width="8.7109375" style="2" customWidth="1"/>
    <col min="12" max="12" width="11.42578125" style="1"/>
    <col min="13" max="13" width="14.85546875" style="1" customWidth="1"/>
    <col min="14" max="16384" width="11.42578125" style="1"/>
  </cols>
  <sheetData>
    <row r="1" spans="1:11" ht="20.25" x14ac:dyDescent="0.3">
      <c r="A1" s="241" t="s">
        <v>591</v>
      </c>
      <c r="B1" s="241"/>
      <c r="C1" s="241"/>
    </row>
    <row r="2" spans="1:11" x14ac:dyDescent="0.2">
      <c r="A2" s="218" t="s">
        <v>569</v>
      </c>
      <c r="C2" s="1"/>
    </row>
    <row r="3" spans="1:11" x14ac:dyDescent="0.2">
      <c r="A3" s="242" t="str">
        <f>'Para-responder'!D4</f>
        <v>Oficina Nacional de Semillas</v>
      </c>
      <c r="B3" s="242"/>
      <c r="D3" s="1"/>
    </row>
    <row r="4" spans="1:11" x14ac:dyDescent="0.2">
      <c r="A4" s="224"/>
      <c r="B4" s="224"/>
      <c r="D4" s="1"/>
    </row>
    <row r="5" spans="1:11" x14ac:dyDescent="0.2">
      <c r="A5" s="4"/>
      <c r="C5" s="5"/>
      <c r="D5" s="1"/>
    </row>
    <row r="6" spans="1:11" x14ac:dyDescent="0.2">
      <c r="A6" s="14" t="s">
        <v>163</v>
      </c>
      <c r="B6" s="14" t="s">
        <v>164</v>
      </c>
      <c r="C6" s="14" t="s">
        <v>223</v>
      </c>
      <c r="E6" s="14" t="s">
        <v>228</v>
      </c>
      <c r="F6" s="14" t="s">
        <v>229</v>
      </c>
      <c r="G6" s="14" t="s">
        <v>231</v>
      </c>
      <c r="I6" s="14" t="s">
        <v>228</v>
      </c>
      <c r="J6" s="14" t="s">
        <v>229</v>
      </c>
      <c r="K6" s="14" t="s">
        <v>231</v>
      </c>
    </row>
    <row r="7" spans="1:11" x14ac:dyDescent="0.2">
      <c r="A7" s="4"/>
      <c r="B7" s="4"/>
      <c r="C7" s="7"/>
    </row>
    <row r="8" spans="1:11" x14ac:dyDescent="0.2">
      <c r="A8" s="18">
        <v>1</v>
      </c>
      <c r="B8" s="8" t="s">
        <v>225</v>
      </c>
      <c r="C8" s="7"/>
      <c r="E8" s="19" t="s">
        <v>228</v>
      </c>
      <c r="F8" s="19" t="s">
        <v>229</v>
      </c>
      <c r="G8" s="19" t="s">
        <v>231</v>
      </c>
      <c r="I8" s="19" t="s">
        <v>228</v>
      </c>
      <c r="J8" s="19" t="s">
        <v>229</v>
      </c>
      <c r="K8" s="19" t="s">
        <v>231</v>
      </c>
    </row>
    <row r="9" spans="1:11" ht="63.75" x14ac:dyDescent="0.2">
      <c r="A9" s="6" t="str">
        <f>'Para-responder'!B11</f>
        <v>1.1</v>
      </c>
      <c r="B9" s="219" t="str">
        <f>'Para-responder'!C11</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9" t="str">
        <f>'Para-responder'!E11</f>
        <v>SI</v>
      </c>
      <c r="E9" s="2" t="str">
        <f>IF(I9="X",$C9,"")</f>
        <v/>
      </c>
      <c r="F9" s="2" t="str">
        <f>IF(J9="X",$C9,"")</f>
        <v/>
      </c>
      <c r="G9" s="2" t="str">
        <f>IF(K9="X",$C9,"")</f>
        <v>SI</v>
      </c>
      <c r="K9" s="2" t="s">
        <v>230</v>
      </c>
    </row>
    <row r="10" spans="1:11" ht="25.5" x14ac:dyDescent="0.2">
      <c r="A10" s="6" t="str">
        <f>'Para-responder'!B12</f>
        <v>1.2</v>
      </c>
      <c r="B10" s="219" t="str">
        <f>'Para-responder'!C12</f>
        <v>¿La institución ha oficializado una metodología para formular sus planes plurianuales y anuales?</v>
      </c>
      <c r="C10" s="9" t="str">
        <f>'Para-responder'!E12</f>
        <v>SI</v>
      </c>
      <c r="E10" s="2" t="str">
        <f t="shared" ref="E10:G23" si="0">IF(I10="X",$C10,"")</f>
        <v/>
      </c>
      <c r="F10" s="2" t="str">
        <f t="shared" si="0"/>
        <v>SI</v>
      </c>
      <c r="G10" s="2" t="str">
        <f t="shared" si="0"/>
        <v/>
      </c>
      <c r="J10" s="2" t="s">
        <v>230</v>
      </c>
    </row>
    <row r="11" spans="1:11" ht="63.75" x14ac:dyDescent="0.2">
      <c r="A11" s="6" t="str">
        <f>'Para-responder'!B13</f>
        <v>1.3</v>
      </c>
      <c r="B11" s="219" t="str">
        <f>'Para-responder'!C13</f>
        <v>¿La institución aplica mecanismos para considerar opiniones de los ciudadanos y los funcionarios como insumo para la formulación de los siguientes instrumentos de gestión?:
a. El plan anual institucional
b. El presupuesto institucional
(LA RESPUESTA AFIRMATIVA REQUIERE QUE SE CUMPLAN AMBOS PUNTOS.)</v>
      </c>
      <c r="C11" s="9" t="str">
        <f>'Para-responder'!E13</f>
        <v>SI</v>
      </c>
      <c r="E11" s="2" t="str">
        <f t="shared" si="0"/>
        <v/>
      </c>
      <c r="F11" s="2" t="str">
        <f t="shared" si="0"/>
        <v>SI</v>
      </c>
      <c r="G11" s="2" t="str">
        <f t="shared" si="0"/>
        <v/>
      </c>
      <c r="J11" s="2" t="s">
        <v>230</v>
      </c>
    </row>
    <row r="12" spans="1:11" x14ac:dyDescent="0.2">
      <c r="A12" s="6" t="str">
        <f>'Para-responder'!B14</f>
        <v>1.4</v>
      </c>
      <c r="B12" s="219" t="str">
        <f>'Para-responder'!C14</f>
        <v>¿La institución cuenta con un plan plurianual vigente y actualizado?</v>
      </c>
      <c r="C12" s="9" t="str">
        <f>'Para-responder'!E14</f>
        <v>NO</v>
      </c>
      <c r="E12" s="2" t="str">
        <f t="shared" si="0"/>
        <v>NO</v>
      </c>
      <c r="F12" s="2" t="str">
        <f t="shared" si="0"/>
        <v/>
      </c>
      <c r="G12" s="2" t="str">
        <f t="shared" si="0"/>
        <v/>
      </c>
      <c r="I12" s="2" t="s">
        <v>230</v>
      </c>
    </row>
    <row r="13" spans="1:11" ht="63.75" x14ac:dyDescent="0.2">
      <c r="A13" s="6" t="str">
        <f>'Para-responder'!B15</f>
        <v>1.5</v>
      </c>
      <c r="B13" s="219" t="str">
        <f>'Para-responder'!C15</f>
        <v>¿El plan plurianual institucional considera los siguientes tipos de indicadores de desempeño?:
a. De gestión (tales como eficiencia, eficacia y economía)
b. De resultados (tales como efecto e impacto)
(LA RESPUESTA AFIRMATIVA REQUIERE QUE SE CUMPLAN AMBOS PUNTOS.)</v>
      </c>
      <c r="C13" s="9" t="str">
        <f>'Para-responder'!E15</f>
        <v>NO</v>
      </c>
      <c r="E13" s="2" t="str">
        <f t="shared" si="0"/>
        <v>NO</v>
      </c>
      <c r="F13" s="2" t="str">
        <f t="shared" si="0"/>
        <v/>
      </c>
      <c r="G13" s="2" t="str">
        <f t="shared" si="0"/>
        <v/>
      </c>
      <c r="I13" s="2" t="s">
        <v>230</v>
      </c>
    </row>
    <row r="14" spans="1:11" ht="51" x14ac:dyDescent="0.2">
      <c r="A14" s="6" t="str">
        <f>'Para-responder'!B16</f>
        <v>1.6</v>
      </c>
      <c r="B14" s="219" t="str">
        <f>'Para-responder'!C16</f>
        <v>¿El plan anual institucional considera los siguientes tipos de indicadores de desempeño?
a. De gestión (tales como eficiencia, eficacia y economía)
b. Vinculación con el plan plurianual
(LA RESPUESTA AFIRMATIVA REQUIERE QUE SE CUMPLAN AMBOS PUNTOS.)</v>
      </c>
      <c r="C14" s="9" t="str">
        <f>'Para-responder'!E16</f>
        <v>SI</v>
      </c>
      <c r="E14" s="2" t="str">
        <f t="shared" si="0"/>
        <v>SI</v>
      </c>
      <c r="F14" s="2" t="str">
        <f t="shared" si="0"/>
        <v/>
      </c>
      <c r="G14" s="2" t="str">
        <f t="shared" si="0"/>
        <v/>
      </c>
      <c r="I14" s="2" t="s">
        <v>230</v>
      </c>
    </row>
    <row r="15" spans="1:11" ht="25.5" x14ac:dyDescent="0.2">
      <c r="A15" s="6" t="str">
        <f>'Para-responder'!B17</f>
        <v>1.7</v>
      </c>
      <c r="B15" s="219" t="str">
        <f>'Para-responder'!C17</f>
        <v>¿La institución ha oficializado una metodología para la definición, medición y ajuste de los indicadores que incorpora en sus planes?</v>
      </c>
      <c r="C15" s="9" t="str">
        <f>'Para-responder'!E17</f>
        <v>NO</v>
      </c>
      <c r="E15" s="2" t="str">
        <f t="shared" si="0"/>
        <v/>
      </c>
      <c r="F15" s="2" t="str">
        <f t="shared" si="0"/>
        <v>NO</v>
      </c>
      <c r="G15" s="2" t="str">
        <f t="shared" si="0"/>
        <v/>
      </c>
      <c r="J15" s="2" t="s">
        <v>230</v>
      </c>
    </row>
    <row r="16" spans="1:11" ht="25.5" x14ac:dyDescent="0.2">
      <c r="A16" s="6" t="str">
        <f>'Para-responder'!B18</f>
        <v>1.8</v>
      </c>
      <c r="B16" s="219" t="str">
        <f>'Para-responder'!C18</f>
        <v>¿En el plan anual se incorporan acciones que están vinculadas con el Plan Nacional de Desarrollo (PND)?</v>
      </c>
      <c r="C16" s="9" t="str">
        <f>'Para-responder'!E18</f>
        <v>SI</v>
      </c>
      <c r="E16" s="2" t="str">
        <f t="shared" si="0"/>
        <v>SI</v>
      </c>
      <c r="F16" s="2" t="str">
        <f t="shared" si="0"/>
        <v/>
      </c>
      <c r="G16" s="2" t="str">
        <f t="shared" si="0"/>
        <v/>
      </c>
      <c r="I16" s="2" t="s">
        <v>230</v>
      </c>
    </row>
    <row r="17" spans="1:11" ht="102" x14ac:dyDescent="0.2">
      <c r="A17" s="6" t="str">
        <f>'Para-responder'!B19</f>
        <v>1.9</v>
      </c>
      <c r="B17" s="219" t="str">
        <f>'Para-responder'!C19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9" t="str">
        <f>'Para-responder'!E19</f>
        <v>SI</v>
      </c>
      <c r="E17" s="2" t="str">
        <f t="shared" si="0"/>
        <v/>
      </c>
      <c r="F17" s="2" t="str">
        <f t="shared" si="0"/>
        <v/>
      </c>
      <c r="G17" s="2" t="str">
        <f t="shared" si="0"/>
        <v>SI</v>
      </c>
      <c r="K17" s="2" t="s">
        <v>230</v>
      </c>
    </row>
    <row r="18" spans="1:11" ht="51" x14ac:dyDescent="0.2">
      <c r="A18" s="6" t="str">
        <f>'Para-responder'!B20</f>
        <v>1.10</v>
      </c>
      <c r="B18" s="219" t="str">
        <f>'Para-responder'!C20</f>
        <v>¿La institución ha ejecutado y evaluado los resultados de la estrategia de fortalecimiento de la ética?
(LA RESPUESTA AFIRMATIVA REQUIERE QUE SE CUMPLA CON LA EJECUCIÓN Y LA EVALUACIÓN.)</v>
      </c>
      <c r="C18" s="9" t="str">
        <f>'Para-responder'!E20</f>
        <v>SI</v>
      </c>
      <c r="E18" s="2" t="str">
        <f t="shared" si="0"/>
        <v/>
      </c>
      <c r="F18" s="2" t="str">
        <f t="shared" si="0"/>
        <v/>
      </c>
      <c r="G18" s="2" t="str">
        <f t="shared" si="0"/>
        <v>SI</v>
      </c>
      <c r="K18" s="2" t="s">
        <v>230</v>
      </c>
    </row>
    <row r="19" spans="1:11" ht="51" x14ac:dyDescent="0.2">
      <c r="A19" s="6" t="str">
        <f>'Para-responder'!B21</f>
        <v>1.11</v>
      </c>
      <c r="B19" s="219" t="str">
        <f>'Para-responder'!C21</f>
        <v>¿En la evaluación anual de la gestión institucional se consideran el cumplimiento de metas y los resultados de los indicadores incorporados en el plan anual operativo?
(LA RESPUESTA AFIRMATIVA REQUIERE QUE SE CONSIDEREN TANTO EL CUMPLIMIENTO DE LAS METAS COMO LOS RESULTADOS DE LOS INDICADORES.)</v>
      </c>
      <c r="C19" s="9" t="str">
        <f>'Para-responder'!E21</f>
        <v>SI</v>
      </c>
      <c r="E19" s="2" t="str">
        <f t="shared" si="0"/>
        <v/>
      </c>
      <c r="F19" s="2" t="str">
        <f t="shared" si="0"/>
        <v>SI</v>
      </c>
      <c r="G19" s="2" t="str">
        <f t="shared" si="0"/>
        <v/>
      </c>
      <c r="J19" s="2" t="s">
        <v>230</v>
      </c>
    </row>
    <row r="20" spans="1:11" ht="51" x14ac:dyDescent="0.2">
      <c r="A20" s="6" t="str">
        <f>'Para-responder'!B22</f>
        <v>1.12</v>
      </c>
      <c r="B20" s="219" t="str">
        <f>'Para-responder'!C22</f>
        <v>¿La evaluación de la gestión institucional del año anterior fue conocida y aprobada por el jerarca institucional a más tardar en las siguientes fechas?:
a. El 31 de enero en el caso del sector centralizado.
b. El 16 de febrero en el caso del sector descentralizado.</v>
      </c>
      <c r="C20" s="9" t="str">
        <f>'Para-responder'!E22</f>
        <v>SI</v>
      </c>
      <c r="E20" s="2" t="str">
        <f t="shared" si="0"/>
        <v>SI</v>
      </c>
      <c r="F20" s="2" t="str">
        <f t="shared" si="0"/>
        <v/>
      </c>
      <c r="G20" s="2" t="str">
        <f t="shared" si="0"/>
        <v/>
      </c>
      <c r="I20" s="2" t="s">
        <v>230</v>
      </c>
    </row>
    <row r="21" spans="1:11" ht="51" x14ac:dyDescent="0.2">
      <c r="A21" s="6" t="str">
        <f>'Para-responder'!B23</f>
        <v>1.13</v>
      </c>
      <c r="B21" s="219" t="str">
        <f>'Para-responder'!C23</f>
        <v>¿Se elabora y ejecuta un plan de mejora a partir de la evaluación anual de la gestión institucional?
(LA RESPUESTA AFIRMATIVA REQUIERE TANTO LA ELABORACIÓN COMO LA EJECUCIÓN DEL PLAN.)</v>
      </c>
      <c r="C21" s="9" t="str">
        <f>'Para-responder'!E23</f>
        <v>NO</v>
      </c>
      <c r="E21" s="2" t="str">
        <f t="shared" si="0"/>
        <v>NO</v>
      </c>
      <c r="F21" s="2" t="str">
        <f t="shared" si="0"/>
        <v/>
      </c>
      <c r="G21" s="2" t="str">
        <f t="shared" si="0"/>
        <v/>
      </c>
      <c r="I21" s="2" t="s">
        <v>230</v>
      </c>
    </row>
    <row r="22" spans="1:11" ht="51" x14ac:dyDescent="0.2">
      <c r="A22" s="6" t="str">
        <f>'Para-responder'!B24</f>
        <v>1.14</v>
      </c>
      <c r="B22" s="219" t="str">
        <f>'Para-responder'!C24</f>
        <v>¿Se publican en la página de Internet de la institución o por otros medios:
a. Los planes anual y plurianual de la institución?
b. Los resultados de la evaluación institucional?
(LA RESPUESTA AFIRMATIVA REQUIERE QUE SE CUMPLAN AMBOS PUNTOS.)</v>
      </c>
      <c r="C22" s="9" t="str">
        <f>'Para-responder'!E24</f>
        <v>NO</v>
      </c>
      <c r="E22" s="2" t="str">
        <f t="shared" si="0"/>
        <v/>
      </c>
      <c r="F22" s="2" t="str">
        <f t="shared" si="0"/>
        <v>NO</v>
      </c>
      <c r="G22" s="2" t="str">
        <f t="shared" si="0"/>
        <v/>
      </c>
      <c r="J22" s="2" t="s">
        <v>230</v>
      </c>
    </row>
    <row r="23" spans="1:11" ht="51" x14ac:dyDescent="0.2">
      <c r="A23" s="6" t="str">
        <f>'Para-responder'!B25</f>
        <v>1.15</v>
      </c>
      <c r="B23" s="219" t="str">
        <f>'Para-responder'!C25</f>
        <v>¿La información institucional está sistematizada de manera que integre los procesos de planificación, presupuesto y evaluación?
(LA RESPUESTA AFIRMATIVA REQUIERE QUE SE CONSIDEREN LOS TRES PROCESOS.)</v>
      </c>
      <c r="C23" s="9" t="str">
        <f>'Para-responder'!E25</f>
        <v>SI</v>
      </c>
      <c r="E23" s="2" t="str">
        <f t="shared" si="0"/>
        <v/>
      </c>
      <c r="F23" s="2" t="str">
        <f t="shared" si="0"/>
        <v>SI</v>
      </c>
      <c r="G23" s="2" t="str">
        <f t="shared" si="0"/>
        <v/>
      </c>
      <c r="J23" s="2" t="s">
        <v>230</v>
      </c>
    </row>
    <row r="24" spans="1:11" ht="25.5" x14ac:dyDescent="0.2">
      <c r="A24" s="6" t="str">
        <f>'Para-responder'!B26</f>
        <v>1.16</v>
      </c>
      <c r="B24" s="219" t="str">
        <f>'Para-responder'!C26</f>
        <v>¿Existe vinculación entre el modelo de evaluación del desempeño de los funcionarios y las metas y objetivos planteados en la planificación de la institución?</v>
      </c>
      <c r="C24" s="9" t="str">
        <f>'Para-responder'!E26</f>
        <v>SI</v>
      </c>
      <c r="E24" s="2" t="str">
        <f>IF(I24="X",$C24,"")</f>
        <v>SI</v>
      </c>
      <c r="F24" s="2" t="str">
        <f>IF(J24="X",$C24,"")</f>
        <v/>
      </c>
      <c r="G24" s="2" t="str">
        <f>IF(K24="X",$C24,"")</f>
        <v/>
      </c>
      <c r="I24" s="2" t="s">
        <v>230</v>
      </c>
    </row>
    <row r="25" spans="1:11" x14ac:dyDescent="0.2">
      <c r="A25" s="6"/>
      <c r="B25" s="10"/>
      <c r="C25" s="9"/>
    </row>
    <row r="26" spans="1:11" x14ac:dyDescent="0.2">
      <c r="A26" s="18">
        <v>2</v>
      </c>
      <c r="B26" s="8" t="s">
        <v>227</v>
      </c>
      <c r="C26" s="7"/>
      <c r="E26" s="19" t="s">
        <v>228</v>
      </c>
      <c r="F26" s="19" t="s">
        <v>229</v>
      </c>
      <c r="G26" s="19" t="s">
        <v>231</v>
      </c>
      <c r="I26" s="19" t="s">
        <v>228</v>
      </c>
      <c r="J26" s="19" t="s">
        <v>229</v>
      </c>
      <c r="K26" s="19" t="s">
        <v>231</v>
      </c>
    </row>
    <row r="27" spans="1:11" ht="25.5" x14ac:dyDescent="0.2">
      <c r="A27" s="6" t="str">
        <f>'Para-responder'!B29</f>
        <v>2.1</v>
      </c>
      <c r="B27" s="219" t="str">
        <f>'Para-responder'!C29</f>
        <v>¿La institución ha implementado, al menos en un 85%, un marco técnico contable acorde con normas internacionales de contabilidad (NICSP o NIIF, según corresponda)?</v>
      </c>
      <c r="C27" s="9" t="str">
        <f>'Para-responder'!E29</f>
        <v>NO</v>
      </c>
      <c r="E27" s="2" t="str">
        <f>IF(I27="X",$C27,"")</f>
        <v/>
      </c>
      <c r="F27" s="2" t="str">
        <f>IF(J27="X",$C27,"")</f>
        <v>NO</v>
      </c>
      <c r="G27" s="2" t="str">
        <f>IF(K27="X",$C27,"")</f>
        <v/>
      </c>
      <c r="J27" s="2" t="s">
        <v>230</v>
      </c>
    </row>
    <row r="28" spans="1:11" x14ac:dyDescent="0.2">
      <c r="A28" s="6" t="str">
        <f>'Para-responder'!B30</f>
        <v>2.2</v>
      </c>
      <c r="B28" s="219" t="str">
        <f>'Para-responder'!C30</f>
        <v>¿La institución ha oficializado un plan plurianual de programación financiera?</v>
      </c>
      <c r="C28" s="9" t="str">
        <f>'Para-responder'!E30</f>
        <v>NO</v>
      </c>
      <c r="E28" s="2" t="str">
        <f t="shared" ref="E28:G39" si="1">IF(I28="X",$C28,"")</f>
        <v>NO</v>
      </c>
      <c r="F28" s="2" t="str">
        <f t="shared" si="1"/>
        <v/>
      </c>
      <c r="G28" s="2" t="str">
        <f t="shared" si="1"/>
        <v/>
      </c>
      <c r="I28" s="2" t="s">
        <v>230</v>
      </c>
    </row>
    <row r="29" spans="1:11" ht="25.5" x14ac:dyDescent="0.2">
      <c r="A29" s="6" t="str">
        <f>'Para-responder'!B31</f>
        <v>2.3</v>
      </c>
      <c r="B29" s="219" t="str">
        <f>'Para-responder'!C31</f>
        <v>¿El presupuesto institucional es congruente con los supuestos de la programación financiera plurianual?</v>
      </c>
      <c r="C29" s="9" t="str">
        <f>'Para-responder'!E31</f>
        <v>NO</v>
      </c>
      <c r="E29" s="2" t="str">
        <f t="shared" si="1"/>
        <v>NO</v>
      </c>
      <c r="F29" s="2" t="str">
        <f t="shared" si="1"/>
        <v/>
      </c>
      <c r="G29" s="2" t="str">
        <f t="shared" si="1"/>
        <v/>
      </c>
      <c r="I29" s="2" t="s">
        <v>230</v>
      </c>
    </row>
    <row r="30" spans="1:11" ht="25.5" x14ac:dyDescent="0.2">
      <c r="A30" s="6" t="str">
        <f>'Para-responder'!B32</f>
        <v>2.4</v>
      </c>
      <c r="B30" s="219" t="str">
        <f>'Para-responder'!C32</f>
        <v>¿Se tiene implementado un sistema de información financiera que integre todo el proceso contable?</v>
      </c>
      <c r="C30" s="9" t="str">
        <f>'Para-responder'!E32</f>
        <v>SI</v>
      </c>
      <c r="E30" s="2" t="str">
        <f t="shared" si="1"/>
        <v>SI</v>
      </c>
      <c r="F30" s="2" t="str">
        <f t="shared" si="1"/>
        <v/>
      </c>
      <c r="G30" s="2" t="str">
        <f t="shared" si="1"/>
        <v/>
      </c>
      <c r="I30" s="2" t="s">
        <v>230</v>
      </c>
    </row>
    <row r="31" spans="1:11" ht="127.5" x14ac:dyDescent="0.2">
      <c r="A31" s="6" t="str">
        <f>'Para-responder'!B33</f>
        <v>2.5</v>
      </c>
      <c r="B31" s="219" t="str">
        <f>'Para-responder'!C33</f>
        <v>¿Se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
(LA RESPUESTA AFIRMATIVA REQUIERE QUE EL PLAN CONTABLE CONTENGA TODOS LOS PUNTOS.)</v>
      </c>
      <c r="C31" s="9" t="str">
        <f>'Para-responder'!E33</f>
        <v>SI</v>
      </c>
      <c r="E31" s="2" t="str">
        <f t="shared" si="1"/>
        <v/>
      </c>
      <c r="F31" s="2" t="str">
        <f t="shared" si="1"/>
        <v/>
      </c>
      <c r="G31" s="2" t="str">
        <f t="shared" si="1"/>
        <v>SI</v>
      </c>
      <c r="K31" s="2" t="s">
        <v>230</v>
      </c>
    </row>
    <row r="32" spans="1:11" ht="25.5" x14ac:dyDescent="0.2">
      <c r="A32" s="6" t="str">
        <f>'Para-responder'!B34</f>
        <v>2.6</v>
      </c>
      <c r="B32" s="219" t="str">
        <f>'Para-responder'!C34</f>
        <v>¿La institución cuenta con un manual de funciones actualizado y oficializado para organizar el desarrollo del proceso financiero-contable?</v>
      </c>
      <c r="C32" s="9" t="str">
        <f>'Para-responder'!E34</f>
        <v>SI</v>
      </c>
      <c r="E32" s="2" t="str">
        <f t="shared" si="1"/>
        <v/>
      </c>
      <c r="F32" s="2" t="str">
        <f t="shared" si="1"/>
        <v/>
      </c>
      <c r="G32" s="2" t="str">
        <f t="shared" si="1"/>
        <v>SI</v>
      </c>
      <c r="K32" s="2" t="s">
        <v>230</v>
      </c>
    </row>
    <row r="33" spans="1:11" ht="38.25" x14ac:dyDescent="0.2">
      <c r="A33" s="6" t="str">
        <f>'Para-responder'!B35</f>
        <v>2.7</v>
      </c>
      <c r="B33" s="219" t="str">
        <f>'Para-responder'!C35</f>
        <v>¿Se dispone de libros contables electrónicos o físicos para el registro y control de las operaciones o transacciones financieras, actualizados a más tardar en el mes posterior a la obtención de los datos correspondientes?</v>
      </c>
      <c r="C33" s="9" t="str">
        <f>'Para-responder'!E35</f>
        <v>SI</v>
      </c>
      <c r="E33" s="2" t="str">
        <f t="shared" si="1"/>
        <v>SI</v>
      </c>
      <c r="F33" s="2" t="str">
        <f t="shared" si="1"/>
        <v/>
      </c>
      <c r="G33" s="2" t="str">
        <f t="shared" si="1"/>
        <v/>
      </c>
      <c r="I33" s="2" t="s">
        <v>230</v>
      </c>
    </row>
    <row r="34" spans="1:11" x14ac:dyDescent="0.2">
      <c r="A34" s="6" t="str">
        <f>'Para-responder'!B36</f>
        <v>2.8</v>
      </c>
      <c r="B34" s="219" t="str">
        <f>'Para-responder'!C36</f>
        <v>¿Se emiten estados financieros mensuales a más tardar el día 15 del mes siguiente?</v>
      </c>
      <c r="C34" s="9" t="str">
        <f>'Para-responder'!E36</f>
        <v>SI</v>
      </c>
      <c r="E34" s="2" t="str">
        <f t="shared" si="1"/>
        <v/>
      </c>
      <c r="F34" s="2" t="str">
        <f t="shared" si="1"/>
        <v>SI</v>
      </c>
      <c r="G34" s="2" t="str">
        <f t="shared" si="1"/>
        <v/>
      </c>
      <c r="J34" s="2" t="s">
        <v>230</v>
      </c>
    </row>
    <row r="35" spans="1:11" ht="51" x14ac:dyDescent="0.2">
      <c r="A35" s="6" t="str">
        <f>'Para-responder'!B37</f>
        <v>2.9</v>
      </c>
      <c r="B35" s="219" t="str">
        <f>'Para-responder'!C37</f>
        <v>¿Los estados financieros anuales fueron aprobados por la máxima autoridad institucional dentro del periodo que establece la legislación aplicable? (Si no existe una legislación al respecto, considere la regulación interna que disponga una fecha para ello. Si no existe dicha legislación ni se cuenta con una regulación interna, la respuesta debe ser negativa.)</v>
      </c>
      <c r="C35" s="9" t="str">
        <f>'Para-responder'!E37</f>
        <v>SI</v>
      </c>
      <c r="E35" s="2" t="str">
        <f t="shared" si="1"/>
        <v/>
      </c>
      <c r="F35" s="2" t="str">
        <f t="shared" si="1"/>
        <v>SI</v>
      </c>
      <c r="G35" s="2" t="str">
        <f t="shared" si="1"/>
        <v/>
      </c>
      <c r="J35" s="2" t="s">
        <v>230</v>
      </c>
    </row>
    <row r="36" spans="1:11" ht="63.75" x14ac:dyDescent="0.2">
      <c r="A36" s="6" t="str">
        <f>'Para-responder'!B38</f>
        <v>2.10</v>
      </c>
      <c r="B36" s="219" t="str">
        <f>'Para-responder'!C38</f>
        <v>¿Los estados financieros son dictaminados anualmente por un auditor externo o firma de auditores independientes dentro del período que establece la legislación aplicable? (Si no existe una legislación al respecto, considere la regulación interna que disponga una fecha para ello. Si no existe dicha legislación ni se cuenta con una regulación interna, la respuesta debe ser negativa.)</v>
      </c>
      <c r="C36" s="9" t="str">
        <f>'Para-responder'!E38</f>
        <v>NO</v>
      </c>
      <c r="E36" s="2" t="str">
        <f t="shared" si="1"/>
        <v/>
      </c>
      <c r="F36" s="2" t="str">
        <f t="shared" si="1"/>
        <v/>
      </c>
      <c r="G36" s="2" t="str">
        <f t="shared" si="1"/>
        <v>NO</v>
      </c>
      <c r="K36" s="2" t="s">
        <v>230</v>
      </c>
    </row>
    <row r="37" spans="1:11" ht="25.5" x14ac:dyDescent="0.2">
      <c r="A37" s="6" t="str">
        <f>'Para-responder'!B39</f>
        <v>2.11</v>
      </c>
      <c r="B37" s="219" t="str">
        <f>'Para-responder'!C39</f>
        <v>¿Se publican los estados financieros del final del período en la página de Internet de la institución, a más tardar en el mes posterior a su aprobación por el jerarca?</v>
      </c>
      <c r="C37" s="9" t="str">
        <f>'Para-responder'!E39</f>
        <v>NO</v>
      </c>
      <c r="E37" s="2" t="str">
        <f t="shared" si="1"/>
        <v/>
      </c>
      <c r="F37" s="2" t="str">
        <f t="shared" si="1"/>
        <v>NO</v>
      </c>
      <c r="G37" s="2" t="str">
        <f t="shared" si="1"/>
        <v/>
      </c>
      <c r="J37" s="2" t="s">
        <v>230</v>
      </c>
    </row>
    <row r="38" spans="1:11" ht="38.25" x14ac:dyDescent="0.2">
      <c r="A38" s="6" t="str">
        <f>'Para-responder'!B40</f>
        <v>2.12</v>
      </c>
      <c r="B38" s="219" t="str">
        <f>'Para-responder'!C40</f>
        <v>Como parte de los términos de contratación de la auditoría externa de sus estados financieros, ¿la institución solicita de manera explícita la revisión y comunicación de los riesgos de fraude?</v>
      </c>
      <c r="C38" s="9" t="str">
        <f>'Para-responder'!E40</f>
        <v>NO</v>
      </c>
      <c r="E38" s="2" t="str">
        <f t="shared" si="1"/>
        <v/>
      </c>
      <c r="F38" s="2" t="str">
        <f t="shared" si="1"/>
        <v/>
      </c>
      <c r="G38" s="2" t="str">
        <f t="shared" si="1"/>
        <v>NO</v>
      </c>
      <c r="K38" s="2" t="s">
        <v>230</v>
      </c>
    </row>
    <row r="39" spans="1:11" ht="38.25" x14ac:dyDescent="0.2">
      <c r="A39" s="6" t="str">
        <f>'Para-responder'!B41</f>
        <v>2.13</v>
      </c>
      <c r="B39" s="219" t="str">
        <f>'Para-responder'!C41</f>
        <v>¿Se someten a conocimiento del jerarca, al menos trimestralmente, análisis periódicos de la situación financiera institucional basados en la información contenida en los estados financieros (vertical, horizontal y de razones)?</v>
      </c>
      <c r="C39" s="9" t="str">
        <f>'Para-responder'!E41</f>
        <v>SI</v>
      </c>
      <c r="E39" s="2" t="str">
        <f t="shared" si="1"/>
        <v>SI</v>
      </c>
      <c r="F39" s="2" t="str">
        <f t="shared" si="1"/>
        <v/>
      </c>
      <c r="G39" s="2" t="str">
        <f t="shared" si="1"/>
        <v/>
      </c>
      <c r="I39" s="2" t="s">
        <v>230</v>
      </c>
    </row>
    <row r="40" spans="1:11" x14ac:dyDescent="0.2">
      <c r="A40" s="4"/>
      <c r="B40" s="4"/>
      <c r="C40" s="7"/>
    </row>
    <row r="41" spans="1:11" ht="12.75" x14ac:dyDescent="0.2">
      <c r="A41" s="18">
        <v>3</v>
      </c>
      <c r="B41" s="8" t="s">
        <v>348</v>
      </c>
      <c r="C41" s="7"/>
      <c r="D41" s="1"/>
      <c r="E41" s="19" t="s">
        <v>228</v>
      </c>
      <c r="F41" s="19" t="s">
        <v>229</v>
      </c>
      <c r="G41" s="19" t="s">
        <v>231</v>
      </c>
      <c r="I41" s="19" t="s">
        <v>228</v>
      </c>
      <c r="J41" s="19" t="s">
        <v>229</v>
      </c>
      <c r="K41" s="19" t="s">
        <v>231</v>
      </c>
    </row>
    <row r="42" spans="1:11" ht="25.5" x14ac:dyDescent="0.2">
      <c r="A42" s="6" t="str">
        <f>'Para-responder'!B44</f>
        <v>3.1</v>
      </c>
      <c r="B42" s="219" t="str">
        <f>'Para-responder'!C44</f>
        <v>¿La institución  ha promulgado o adoptado un código de ética u otro documento que reúna los compromisos éticos de la institución y sus funcionarios?</v>
      </c>
      <c r="C42" s="9" t="str">
        <f>'Para-responder'!E44</f>
        <v>SI</v>
      </c>
      <c r="D42" s="1"/>
      <c r="E42" s="2" t="str">
        <f>IF(I42="X",$C42,"")</f>
        <v/>
      </c>
      <c r="F42" s="2" t="str">
        <f>IF(J42="X",$C42,"")</f>
        <v/>
      </c>
      <c r="G42" s="2" t="str">
        <f>IF(K42="X",$C42,"")</f>
        <v>SI</v>
      </c>
      <c r="K42" s="2" t="s">
        <v>230</v>
      </c>
    </row>
    <row r="43" spans="1:11" ht="140.25" x14ac:dyDescent="0.2">
      <c r="A43" s="6" t="str">
        <f>'Para-responder'!B45</f>
        <v>3.2</v>
      </c>
      <c r="B43" s="219" t="str">
        <f>'Para-responder'!C45</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43" s="9" t="str">
        <f>'Para-responder'!E45</f>
        <v>SI</v>
      </c>
      <c r="D43" s="1"/>
      <c r="E43" s="2" t="str">
        <f t="shared" ref="E43:G57" si="2">IF(I43="X",$C43,"")</f>
        <v/>
      </c>
      <c r="F43" s="2" t="str">
        <f t="shared" si="2"/>
        <v/>
      </c>
      <c r="G43" s="2" t="str">
        <f t="shared" si="2"/>
        <v>SI</v>
      </c>
      <c r="K43" s="2" t="s">
        <v>230</v>
      </c>
    </row>
    <row r="44" spans="1:11" ht="38.25" x14ac:dyDescent="0.2">
      <c r="A44" s="6" t="str">
        <f>'Para-responder'!B46</f>
        <v>3.3</v>
      </c>
      <c r="B44" s="219" t="str">
        <f>'Para-responder'!C46</f>
        <v>¿En los últimos cinco años, la entidad se ha sometido a una auditoría de la gestión ética institucional, ya sea por parte de la propia administración, de la auditoría interna o de un sujeto externo?</v>
      </c>
      <c r="C44" s="9" t="str">
        <f>'Para-responder'!E46</f>
        <v>SI</v>
      </c>
      <c r="D44" s="1"/>
      <c r="E44" s="2" t="str">
        <f t="shared" si="2"/>
        <v/>
      </c>
      <c r="F44" s="2" t="str">
        <f t="shared" si="2"/>
        <v/>
      </c>
      <c r="G44" s="2" t="str">
        <f t="shared" si="2"/>
        <v>SI</v>
      </c>
      <c r="K44" s="2" t="s">
        <v>230</v>
      </c>
    </row>
    <row r="45" spans="1:11" ht="51" x14ac:dyDescent="0.2">
      <c r="A45" s="6" t="str">
        <f>'Para-responder'!B47</f>
        <v>3.4</v>
      </c>
      <c r="B45" s="219" t="str">
        <f>'Para-responder'!C47</f>
        <v>¿La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v>
      </c>
      <c r="C45" s="9" t="str">
        <f>'Para-responder'!E47</f>
        <v>SI</v>
      </c>
      <c r="E45" s="2" t="str">
        <f t="shared" si="2"/>
        <v>SI</v>
      </c>
      <c r="F45" s="2" t="str">
        <f t="shared" si="2"/>
        <v/>
      </c>
      <c r="G45" s="2" t="str">
        <f t="shared" si="2"/>
        <v/>
      </c>
      <c r="I45" s="2" t="s">
        <v>230</v>
      </c>
    </row>
    <row r="46" spans="1:11" ht="25.5" x14ac:dyDescent="0.2">
      <c r="A46" s="6" t="str">
        <f>'Para-responder'!B48</f>
        <v>3.5</v>
      </c>
      <c r="B46" s="219" t="str">
        <f>'Para-responder'!C48</f>
        <v>¿La institución ejecutó, durante el año anterior o el actual, un ejercicio de valoración de los riesgos que concluyera con la documentación y comunicación de esos riesgos?</v>
      </c>
      <c r="C46" s="9" t="str">
        <f>'Para-responder'!E48</f>
        <v>SI</v>
      </c>
      <c r="E46" s="2" t="str">
        <f t="shared" si="2"/>
        <v>SI</v>
      </c>
      <c r="F46" s="2" t="str">
        <f t="shared" si="2"/>
        <v/>
      </c>
      <c r="G46" s="2" t="str">
        <f t="shared" si="2"/>
        <v/>
      </c>
      <c r="I46" s="2" t="s">
        <v>230</v>
      </c>
    </row>
    <row r="47" spans="1:11" ht="38.25" x14ac:dyDescent="0.2">
      <c r="A47" s="6" t="str">
        <f>'Para-responder'!B49</f>
        <v>3.6</v>
      </c>
      <c r="B47" s="219" t="str">
        <f>'Para-responder'!C49</f>
        <v>¿Con base en la valoración de riesgos, la entidad analizó los controles en operación para eliminar los que han perdido vigencia e implantar los que sean necesarios frente a la dinámica institucional?</v>
      </c>
      <c r="C47" s="9" t="str">
        <f>'Para-responder'!E49</f>
        <v>SI</v>
      </c>
      <c r="D47" s="1"/>
      <c r="E47" s="2" t="str">
        <f t="shared" si="2"/>
        <v>SI</v>
      </c>
      <c r="F47" s="2" t="str">
        <f t="shared" si="2"/>
        <v/>
      </c>
      <c r="G47" s="2" t="str">
        <f t="shared" si="2"/>
        <v/>
      </c>
      <c r="I47" s="2" t="s">
        <v>230</v>
      </c>
    </row>
    <row r="48" spans="1:11" ht="25.5" x14ac:dyDescent="0.2">
      <c r="A48" s="6" t="str">
        <f>'Para-responder'!B50</f>
        <v>3.7</v>
      </c>
      <c r="B48" s="219" t="str">
        <f>'Para-responder'!C50</f>
        <v>¿La institución ha promulgado normativa interna respecto de la rendición de cauciones por parte de los funcionarios que la deban hacer?</v>
      </c>
      <c r="C48" s="9" t="str">
        <f>'Para-responder'!E50</f>
        <v>SI</v>
      </c>
      <c r="D48" s="1"/>
      <c r="E48" s="2" t="str">
        <f t="shared" si="2"/>
        <v/>
      </c>
      <c r="F48" s="2" t="str">
        <f t="shared" si="2"/>
        <v/>
      </c>
      <c r="G48" s="2" t="str">
        <f t="shared" si="2"/>
        <v>SI</v>
      </c>
      <c r="K48" s="2" t="s">
        <v>230</v>
      </c>
    </row>
    <row r="49" spans="1:11" ht="38.25" x14ac:dyDescent="0.2">
      <c r="A49" s="6" t="str">
        <f>'Para-responder'!B51</f>
        <v>3.8</v>
      </c>
      <c r="B49" s="219" t="str">
        <f>'Para-responder'!C51</f>
        <v>¿La entidad ha emitido y divulgado normativa institucional sobre el traslado de recursos a sujetos privados o a fideicomisos, según corresponda? (Sólo puede contestar "NO APLICA" si la institución no realiza traslados de recursos según lo indicado.)</v>
      </c>
      <c r="C49" s="9" t="str">
        <f>'Para-responder'!E51</f>
        <v>SI</v>
      </c>
      <c r="D49" s="1"/>
      <c r="E49" s="2" t="str">
        <f t="shared" si="2"/>
        <v/>
      </c>
      <c r="F49" s="2" t="str">
        <f t="shared" si="2"/>
        <v>SI</v>
      </c>
      <c r="G49" s="2" t="str">
        <f t="shared" si="2"/>
        <v/>
      </c>
      <c r="J49" s="2" t="s">
        <v>230</v>
      </c>
    </row>
    <row r="50" spans="1:11" ht="63.75" x14ac:dyDescent="0.2">
      <c r="A50" s="6" t="str">
        <f>'Para-responder'!B52</f>
        <v>3.9</v>
      </c>
      <c r="B50" s="219" t="str">
        <f>'Para-responder'!C52</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50" s="9" t="str">
        <f>'Para-responder'!E52</f>
        <v>NO APLICA</v>
      </c>
      <c r="E50" s="2" t="str">
        <f t="shared" si="2"/>
        <v>NO APLICA</v>
      </c>
      <c r="F50" s="2" t="str">
        <f t="shared" si="2"/>
        <v/>
      </c>
      <c r="G50" s="2" t="str">
        <f t="shared" si="2"/>
        <v/>
      </c>
      <c r="I50" s="2" t="s">
        <v>230</v>
      </c>
    </row>
    <row r="51" spans="1:11" ht="25.5" x14ac:dyDescent="0.2">
      <c r="A51" s="6" t="str">
        <f>'Para-responder'!B53</f>
        <v>3.10</v>
      </c>
      <c r="B51" s="219" t="str">
        <f>'Para-responder'!C53</f>
        <v>¿La institución realizó una autoevaluación del sistema de control interno durante el año a que se refiere el IGI?</v>
      </c>
      <c r="C51" s="9" t="str">
        <f>'Para-responder'!E53</f>
        <v>SI</v>
      </c>
      <c r="D51" s="1"/>
      <c r="E51" s="2" t="str">
        <f t="shared" si="2"/>
        <v/>
      </c>
      <c r="F51" s="2" t="str">
        <f t="shared" si="2"/>
        <v>SI</v>
      </c>
      <c r="G51" s="2" t="str">
        <f t="shared" si="2"/>
        <v/>
      </c>
      <c r="J51" s="2" t="s">
        <v>230</v>
      </c>
    </row>
    <row r="52" spans="1:11" ht="51" x14ac:dyDescent="0.2">
      <c r="A52" s="6" t="str">
        <f>'Para-responder'!B54</f>
        <v>3.11</v>
      </c>
      <c r="B52" s="219" t="str">
        <f>'Para-responder'!C54</f>
        <v>¿Se formuló  e implementó un plan de mejoras con base en los resultados de la autoevaluación del sistema de control interno ejecutada?
(LA RESPUESTA AFIRMATIVA REQUIERE QUE EL PLAN SE HAYA FORMULADO E IMPLEMENTADO.)</v>
      </c>
      <c r="C52" s="9" t="str">
        <f>'Para-responder'!E54</f>
        <v>SI</v>
      </c>
      <c r="D52" s="1"/>
      <c r="E52" s="2" t="str">
        <f t="shared" si="2"/>
        <v>SI</v>
      </c>
      <c r="F52" s="2" t="str">
        <f t="shared" si="2"/>
        <v/>
      </c>
      <c r="G52" s="2" t="str">
        <f t="shared" si="2"/>
        <v/>
      </c>
      <c r="I52" s="2" t="s">
        <v>230</v>
      </c>
    </row>
    <row r="53" spans="1:11" ht="51" x14ac:dyDescent="0.2">
      <c r="A53" s="6" t="str">
        <f>'Para-responder'!B55</f>
        <v>3.12</v>
      </c>
      <c r="B53" s="219" t="str">
        <f>'Para-responder'!C55</f>
        <v>¿La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v>
      </c>
      <c r="C53" s="9" t="str">
        <f>'Para-responder'!E55</f>
        <v>SI</v>
      </c>
      <c r="D53" s="1"/>
      <c r="E53" s="2" t="str">
        <f t="shared" si="2"/>
        <v/>
      </c>
      <c r="F53" s="2" t="str">
        <f t="shared" si="2"/>
        <v/>
      </c>
      <c r="G53" s="2" t="str">
        <f t="shared" si="2"/>
        <v>SI</v>
      </c>
      <c r="K53" s="2" t="s">
        <v>230</v>
      </c>
    </row>
    <row r="54" spans="1:11" ht="38.25" x14ac:dyDescent="0.2">
      <c r="A54" s="6" t="str">
        <f>'Para-responder'!B56</f>
        <v>3.13</v>
      </c>
      <c r="B54" s="219" t="str">
        <f>'Para-responder'!C56</f>
        <v>¿La entidad ha efectuado en los últimos cinco años una revisión y adecuación de sus procesos para fortalecer su ejecución, eliminar los que han perdido vigencia e implantar los que sean necesarios frente a la dinámica institucional?</v>
      </c>
      <c r="C54" s="9" t="str">
        <f>'Para-responder'!E56</f>
        <v>SI</v>
      </c>
      <c r="D54" s="1"/>
      <c r="E54" s="2" t="str">
        <f t="shared" si="2"/>
        <v>SI</v>
      </c>
      <c r="F54" s="2" t="str">
        <f t="shared" si="2"/>
        <v/>
      </c>
      <c r="G54" s="2" t="str">
        <f t="shared" si="2"/>
        <v/>
      </c>
      <c r="I54" s="2" t="s">
        <v>230</v>
      </c>
    </row>
    <row r="55" spans="1:11" ht="76.5" x14ac:dyDescent="0.2">
      <c r="A55" s="6" t="str">
        <f>'Para-responder'!B57</f>
        <v>3.14</v>
      </c>
      <c r="B55" s="219" t="str">
        <f>'Para-responder'!C57</f>
        <v>¿Cuenta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(Sólo podrá seleccionar la opción NO APLICA cuando no tenga sentencias.)</v>
      </c>
      <c r="C55" s="9" t="str">
        <f>'Para-responder'!E57</f>
        <v>NO</v>
      </c>
      <c r="D55" s="1"/>
      <c r="E55" s="2" t="str">
        <f>IF(I55="X",$C55,"")</f>
        <v/>
      </c>
      <c r="F55" s="2" t="str">
        <f>IF(J55="X",$C55,"")</f>
        <v/>
      </c>
      <c r="G55" s="2" t="str">
        <f>IF(K55="X",$C55,"")</f>
        <v>NO</v>
      </c>
      <c r="K55" s="2" t="s">
        <v>230</v>
      </c>
    </row>
    <row r="56" spans="1:11" ht="38.25" x14ac:dyDescent="0.2">
      <c r="A56" s="6" t="str">
        <f>'Para-responder'!B58</f>
        <v>3.15</v>
      </c>
      <c r="B56" s="219" t="str">
        <f>'Para-responder'!C58</f>
        <v>¿La institución publica en su página de Internet o por otros medios, para conocimiento general, las actas o los acuerdos del jerarca, según corresponda, a más tardar en el mes posterior a su firmeza?</v>
      </c>
      <c r="C56" s="9" t="str">
        <f>'Para-responder'!E58</f>
        <v>NO</v>
      </c>
      <c r="E56" s="2" t="str">
        <f t="shared" si="2"/>
        <v/>
      </c>
      <c r="F56" s="2" t="str">
        <f t="shared" si="2"/>
        <v>NO</v>
      </c>
      <c r="G56" s="2" t="str">
        <f t="shared" si="2"/>
        <v/>
      </c>
      <c r="J56" s="2" t="s">
        <v>230</v>
      </c>
    </row>
    <row r="57" spans="1:11" ht="89.25" x14ac:dyDescent="0.2">
      <c r="A57" s="6" t="str">
        <f>'Para-responder'!B59</f>
        <v>3.16</v>
      </c>
      <c r="B57" s="219" t="str">
        <f>'Para-responder'!C59</f>
        <v>¿La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v>
      </c>
      <c r="C57" s="9" t="str">
        <f>'Para-responder'!E59</f>
        <v>NO</v>
      </c>
      <c r="E57" s="2" t="str">
        <f t="shared" si="2"/>
        <v/>
      </c>
      <c r="F57" s="2" t="str">
        <f t="shared" si="2"/>
        <v>NO</v>
      </c>
      <c r="G57" s="2" t="str">
        <f t="shared" si="2"/>
        <v/>
      </c>
      <c r="J57" s="2" t="s">
        <v>230</v>
      </c>
    </row>
    <row r="58" spans="1:11" x14ac:dyDescent="0.2">
      <c r="A58" s="6"/>
      <c r="B58" s="210"/>
      <c r="C58" s="9"/>
    </row>
    <row r="59" spans="1:11" x14ac:dyDescent="0.2">
      <c r="A59" s="18">
        <v>4</v>
      </c>
      <c r="B59" s="8" t="s">
        <v>40</v>
      </c>
      <c r="C59" s="9"/>
      <c r="E59" s="19" t="s">
        <v>228</v>
      </c>
      <c r="F59" s="19" t="s">
        <v>229</v>
      </c>
      <c r="G59" s="19" t="s">
        <v>231</v>
      </c>
      <c r="I59" s="19" t="s">
        <v>228</v>
      </c>
      <c r="J59" s="19" t="s">
        <v>229</v>
      </c>
      <c r="K59" s="19" t="s">
        <v>231</v>
      </c>
    </row>
    <row r="60" spans="1:11" ht="25.5" x14ac:dyDescent="0.2">
      <c r="A60" s="6" t="str">
        <f>'Para-responder'!B62</f>
        <v>4.1</v>
      </c>
      <c r="B60" s="219" t="str">
        <f>'Para-responder'!C62</f>
        <v>¿Se ha establecido formalmente una proveeduría u otra unidad que asuma el proceso de contratación administrativa?</v>
      </c>
      <c r="C60" s="9" t="str">
        <f>'Para-responder'!E62</f>
        <v>SI</v>
      </c>
      <c r="E60" s="2" t="str">
        <f>IF(I60="X",$C60,"")</f>
        <v/>
      </c>
      <c r="F60" s="2" t="str">
        <f>IF(J60="X",$C60,"")</f>
        <v/>
      </c>
      <c r="G60" s="2" t="str">
        <f>IF(K60="X",$C60,"")</f>
        <v>SI</v>
      </c>
      <c r="K60" s="2" t="s">
        <v>230</v>
      </c>
    </row>
    <row r="61" spans="1:11" ht="102" x14ac:dyDescent="0.2">
      <c r="A61" s="6" t="str">
        <f>'Para-responder'!B63</f>
        <v>4.2</v>
      </c>
      <c r="B61" s="219" t="str">
        <f>'Para-responder'!C63</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LA NORMATIVA INTERNA CONTEMPLE LAS CUATRO ETAPAS.)</v>
      </c>
      <c r="C61" s="9" t="str">
        <f>'Para-responder'!E63</f>
        <v>SI</v>
      </c>
      <c r="E61" s="2" t="str">
        <f t="shared" ref="E61:G74" si="3">IF(I61="X",$C61,"")</f>
        <v/>
      </c>
      <c r="F61" s="2" t="str">
        <f t="shared" si="3"/>
        <v/>
      </c>
      <c r="G61" s="2" t="str">
        <f t="shared" si="3"/>
        <v>SI</v>
      </c>
      <c r="K61" s="2" t="s">
        <v>230</v>
      </c>
    </row>
    <row r="62" spans="1:11" ht="38.25" x14ac:dyDescent="0.2">
      <c r="A62" s="6" t="str">
        <f>'Para-responder'!B64</f>
        <v>4.3</v>
      </c>
      <c r="B62" s="219" t="str">
        <f>'Para-responder'!C64</f>
        <v>¿Están formalmente definidos los roles, las responsabilidades y la coordinación de los funcionarios asignados a las diferentes actividades relacionadas con el proceso de contratación administrativa?</v>
      </c>
      <c r="C62" s="9" t="str">
        <f>'Para-responder'!E64</f>
        <v>SI</v>
      </c>
      <c r="E62" s="2" t="str">
        <f t="shared" si="3"/>
        <v/>
      </c>
      <c r="F62" s="2" t="str">
        <f t="shared" si="3"/>
        <v/>
      </c>
      <c r="G62" s="2" t="str">
        <f t="shared" si="3"/>
        <v>SI</v>
      </c>
      <c r="K62" s="2" t="s">
        <v>230</v>
      </c>
    </row>
    <row r="63" spans="1:11" ht="25.5" x14ac:dyDescent="0.2">
      <c r="A63" s="6" t="str">
        <f>'Para-responder'!B65</f>
        <v>4.4</v>
      </c>
      <c r="B63" s="219" t="str">
        <f>'Para-responder'!C65</f>
        <v>¿Están formalmente definidos los plazos máximos que deben durar las diferentes actividades relacionadas con el proceso de contratación administrativa?</v>
      </c>
      <c r="C63" s="9" t="str">
        <f>'Para-responder'!E65</f>
        <v>SI</v>
      </c>
      <c r="E63" s="2" t="str">
        <f t="shared" si="3"/>
        <v>SI</v>
      </c>
      <c r="F63" s="2" t="str">
        <f t="shared" si="3"/>
        <v/>
      </c>
      <c r="G63" s="2" t="str">
        <f t="shared" si="3"/>
        <v/>
      </c>
      <c r="I63" s="2" t="s">
        <v>230</v>
      </c>
    </row>
    <row r="64" spans="1:11" x14ac:dyDescent="0.2">
      <c r="A64" s="6" t="str">
        <f>'Para-responder'!B66</f>
        <v>4.5</v>
      </c>
      <c r="B64" s="219" t="str">
        <f>'Para-responder'!C66</f>
        <v>¿Se mantiene y actualiza un registro de proveedores?</v>
      </c>
      <c r="C64" s="9" t="str">
        <f>'Para-responder'!E66</f>
        <v>SI</v>
      </c>
      <c r="E64" s="2" t="str">
        <f t="shared" si="3"/>
        <v/>
      </c>
      <c r="F64" s="2" t="str">
        <f t="shared" si="3"/>
        <v/>
      </c>
      <c r="G64" s="2" t="str">
        <f t="shared" si="3"/>
        <v>SI</v>
      </c>
      <c r="K64" s="2" t="s">
        <v>230</v>
      </c>
    </row>
    <row r="65" spans="1:11" ht="25.5" x14ac:dyDescent="0.2">
      <c r="A65" s="6" t="str">
        <f>'Para-responder'!B67</f>
        <v>4.6</v>
      </c>
      <c r="B65" s="219" t="str">
        <f>'Para-responder'!C67</f>
        <v>¿Se incorporan en el registro de proveedores las inhabilitaciones para contratar, impuestas a proveedores determinados?</v>
      </c>
      <c r="C65" s="9" t="str">
        <f>'Para-responder'!E67</f>
        <v>SI</v>
      </c>
      <c r="E65" s="2" t="str">
        <f t="shared" si="3"/>
        <v/>
      </c>
      <c r="F65" s="2" t="str">
        <f t="shared" si="3"/>
        <v/>
      </c>
      <c r="G65" s="2" t="str">
        <f t="shared" si="3"/>
        <v>SI</v>
      </c>
      <c r="K65" s="2" t="s">
        <v>230</v>
      </c>
    </row>
    <row r="66" spans="1:11" ht="51" x14ac:dyDescent="0.2">
      <c r="A66" s="6" t="str">
        <f>'Para-responder'!B68</f>
        <v>4.7</v>
      </c>
      <c r="B66" s="219" t="str">
        <f>'Para-responder'!C68</f>
        <v>¿Se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v>
      </c>
      <c r="C66" s="9" t="str">
        <f>'Para-responder'!E68</f>
        <v>SI</v>
      </c>
      <c r="E66" s="2" t="str">
        <f t="shared" si="3"/>
        <v>SI</v>
      </c>
      <c r="F66" s="2" t="str">
        <f t="shared" si="3"/>
        <v/>
      </c>
      <c r="G66" s="2" t="str">
        <f t="shared" si="3"/>
        <v/>
      </c>
      <c r="I66" s="2" t="s">
        <v>230</v>
      </c>
    </row>
    <row r="67" spans="1:11" ht="25.5" x14ac:dyDescent="0.2">
      <c r="A67" s="6" t="str">
        <f>'Para-responder'!B69</f>
        <v>4.8</v>
      </c>
      <c r="B67" s="219" t="str">
        <f>'Para-responder'!C69</f>
        <v>¿La institución publica su plan de adquisiciones en su página de Internet o por otros medios, para conocimiento público?</v>
      </c>
      <c r="C67" s="9" t="str">
        <f>'Para-responder'!E69</f>
        <v>SI</v>
      </c>
      <c r="E67" s="2" t="str">
        <f t="shared" si="3"/>
        <v/>
      </c>
      <c r="F67" s="2" t="str">
        <f t="shared" si="3"/>
        <v>SI</v>
      </c>
      <c r="G67" s="2" t="str">
        <f t="shared" si="3"/>
        <v/>
      </c>
      <c r="J67" s="2" t="s">
        <v>230</v>
      </c>
    </row>
    <row r="68" spans="1:11" ht="51" x14ac:dyDescent="0.2">
      <c r="A68" s="6" t="str">
        <f>'Para-responder'!B70</f>
        <v>4.9</v>
      </c>
      <c r="B68" s="219" t="str">
        <f>'Para-responder'!C70</f>
        <v>¿La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v>
      </c>
      <c r="C68" s="9" t="str">
        <f>'Para-responder'!E70</f>
        <v>SI</v>
      </c>
      <c r="E68" s="2" t="str">
        <f t="shared" si="3"/>
        <v>SI</v>
      </c>
      <c r="F68" s="2" t="str">
        <f t="shared" si="3"/>
        <v/>
      </c>
      <c r="G68" s="2" t="str">
        <f t="shared" si="3"/>
        <v/>
      </c>
      <c r="I68" s="2" t="s">
        <v>230</v>
      </c>
    </row>
    <row r="69" spans="1:11" ht="25.5" x14ac:dyDescent="0.2">
      <c r="A69" s="6" t="str">
        <f>'Para-responder'!B71</f>
        <v>4.10</v>
      </c>
      <c r="B69" s="219" t="str">
        <f>'Para-responder'!C71</f>
        <v>¿La normativa interna en materia de contratación administrativa incluye regulaciones específicas sobre reajuste de precios?</v>
      </c>
      <c r="C69" s="9" t="str">
        <f>'Para-responder'!E71</f>
        <v>NO</v>
      </c>
      <c r="E69" s="2" t="str">
        <f t="shared" si="3"/>
        <v>NO</v>
      </c>
      <c r="F69" s="2" t="str">
        <f t="shared" si="3"/>
        <v/>
      </c>
      <c r="G69" s="2" t="str">
        <f t="shared" si="3"/>
        <v/>
      </c>
      <c r="I69" s="2" t="s">
        <v>230</v>
      </c>
    </row>
    <row r="70" spans="1:11" ht="38.25" x14ac:dyDescent="0.2">
      <c r="A70" s="6" t="str">
        <f>'Para-responder'!B72</f>
        <v>4.11</v>
      </c>
      <c r="B70" s="219" t="str">
        <f>'Para-responder'!C72</f>
        <v xml:space="preserve">¿La institución utiliza medios electrónicos (e-compras) que generen información que la ciudadanía pueda accesar, en relación con el avance de la ejecución del plan o programa de adquisiciones? </v>
      </c>
      <c r="C70" s="9" t="str">
        <f>'Para-responder'!E72</f>
        <v>NO</v>
      </c>
      <c r="E70" s="2" t="str">
        <f t="shared" si="3"/>
        <v/>
      </c>
      <c r="F70" s="2" t="str">
        <f t="shared" si="3"/>
        <v>NO</v>
      </c>
      <c r="G70" s="2" t="str">
        <f t="shared" si="3"/>
        <v/>
      </c>
      <c r="J70" s="2" t="s">
        <v>230</v>
      </c>
    </row>
    <row r="71" spans="1:11" ht="25.5" x14ac:dyDescent="0.2">
      <c r="A71" s="6" t="str">
        <f>'Para-responder'!B73</f>
        <v>4.12</v>
      </c>
      <c r="B71" s="219" t="str">
        <f>'Para-responder'!C73</f>
        <v>¿La institución realiza, al final del período correspondiente, una evaluación de la ejecución del plan o programa de adquisiciones, su eficacia y su alineamiento con el plan estratégico?</v>
      </c>
      <c r="C71" s="9" t="str">
        <f>'Para-responder'!E73</f>
        <v>NO</v>
      </c>
      <c r="E71" s="2" t="str">
        <f t="shared" si="3"/>
        <v>NO</v>
      </c>
      <c r="F71" s="2" t="str">
        <f t="shared" si="3"/>
        <v/>
      </c>
      <c r="G71" s="2" t="str">
        <f t="shared" si="3"/>
        <v/>
      </c>
      <c r="I71" s="2" t="s">
        <v>230</v>
      </c>
    </row>
    <row r="72" spans="1:11" ht="25.5" x14ac:dyDescent="0.2">
      <c r="A72" s="6" t="str">
        <f>'Para-responder'!B74</f>
        <v>4.13</v>
      </c>
      <c r="B72" s="219" t="str">
        <f>'Para-responder'!C74</f>
        <v>¿Se prepara un plan de mejoras para el proceso de adquisiciones con base en los resultados de la evaluación de la ejecución del plan o programa de adquisiciones?</v>
      </c>
      <c r="C72" s="9" t="str">
        <f>'Para-responder'!E74</f>
        <v>NO</v>
      </c>
      <c r="E72" s="2" t="str">
        <f t="shared" si="3"/>
        <v>NO</v>
      </c>
      <c r="F72" s="2" t="str">
        <f t="shared" si="3"/>
        <v/>
      </c>
      <c r="G72" s="2" t="str">
        <f t="shared" si="3"/>
        <v/>
      </c>
      <c r="I72" s="2" t="s">
        <v>230</v>
      </c>
    </row>
    <row r="73" spans="1:11" ht="25.5" x14ac:dyDescent="0.2">
      <c r="A73" s="6" t="str">
        <f>'Para-responder'!B75</f>
        <v>4.14</v>
      </c>
      <c r="B73" s="219" t="str">
        <f>'Para-responder'!C75</f>
        <v>¿La institución publica en su página de Internet o por otros medios, la evaluación de la ejecución de su plan o programa de adquisiones?</v>
      </c>
      <c r="C73" s="9" t="str">
        <f>'Para-responder'!E75</f>
        <v>NO</v>
      </c>
      <c r="E73" s="2" t="str">
        <f t="shared" si="3"/>
        <v/>
      </c>
      <c r="F73" s="2" t="str">
        <f t="shared" si="3"/>
        <v>NO</v>
      </c>
      <c r="G73" s="2" t="str">
        <f t="shared" si="3"/>
        <v/>
      </c>
      <c r="J73" s="2" t="s">
        <v>230</v>
      </c>
    </row>
    <row r="74" spans="1:11" ht="25.5" x14ac:dyDescent="0.2">
      <c r="A74" s="6" t="str">
        <f>'Para-responder'!B76</f>
        <v>4.15</v>
      </c>
      <c r="B74" s="219" t="str">
        <f>'Para-responder'!C76</f>
        <v>¿Se digita de manera oportuna la información pertinente en el Sistema de Información de la Actividad Contractual (SIAC)?</v>
      </c>
      <c r="C74" s="9" t="str">
        <f>'Para-responder'!E76</f>
        <v>SI</v>
      </c>
      <c r="E74" s="2" t="str">
        <f t="shared" si="3"/>
        <v/>
      </c>
      <c r="F74" s="2" t="str">
        <f t="shared" si="3"/>
        <v>SI</v>
      </c>
      <c r="G74" s="2" t="str">
        <f t="shared" si="3"/>
        <v/>
      </c>
      <c r="J74" s="2" t="s">
        <v>230</v>
      </c>
    </row>
    <row r="75" spans="1:11" x14ac:dyDescent="0.2">
      <c r="A75" s="6"/>
      <c r="B75" s="210"/>
      <c r="C75" s="9"/>
    </row>
    <row r="76" spans="1:11" x14ac:dyDescent="0.2">
      <c r="A76" s="18">
        <v>5</v>
      </c>
      <c r="B76" s="8" t="s">
        <v>334</v>
      </c>
      <c r="C76" s="9"/>
      <c r="E76" s="19" t="s">
        <v>228</v>
      </c>
      <c r="F76" s="19" t="s">
        <v>229</v>
      </c>
      <c r="G76" s="19" t="s">
        <v>231</v>
      </c>
      <c r="I76" s="19" t="s">
        <v>228</v>
      </c>
      <c r="J76" s="19" t="s">
        <v>229</v>
      </c>
      <c r="K76" s="19" t="s">
        <v>231</v>
      </c>
    </row>
    <row r="77" spans="1:11" ht="25.5" x14ac:dyDescent="0.2">
      <c r="A77" s="6" t="str">
        <f>'Para-responder'!B79</f>
        <v>5.1</v>
      </c>
      <c r="B77" s="219" t="str">
        <f>'Para-responder'!C79</f>
        <v>¿Existe vinculación entre el plan anual operativo y el presupuesto institucional en todas las fases del proceso plan-presupuesto?</v>
      </c>
      <c r="C77" s="9" t="str">
        <f>'Para-responder'!E79</f>
        <v>SI</v>
      </c>
      <c r="E77" s="2" t="str">
        <f>IF(I77="X",$C77,"")</f>
        <v>SI</v>
      </c>
      <c r="F77" s="2" t="str">
        <f>IF(J77="X",$C77,"")</f>
        <v/>
      </c>
      <c r="G77" s="2" t="str">
        <f>IF(K77="X",$C77,"")</f>
        <v/>
      </c>
      <c r="I77" s="2" t="s">
        <v>230</v>
      </c>
    </row>
    <row r="78" spans="1:11" ht="25.5" x14ac:dyDescent="0.2">
      <c r="A78" s="6" t="str">
        <f>'Para-responder'!B80</f>
        <v>5.2</v>
      </c>
      <c r="B78" s="219" t="str">
        <f>'Para-responder'!C80</f>
        <v>¿Existe un manual de procedimientos que regule cada fase del proceso presupuestario, los plazos y los roles de los participantes?</v>
      </c>
      <c r="C78" s="9" t="str">
        <f>'Para-responder'!E80</f>
        <v>SI</v>
      </c>
      <c r="E78" s="2" t="str">
        <f t="shared" ref="E78:G88" si="4">IF(I78="X",$C78,"")</f>
        <v/>
      </c>
      <c r="F78" s="2" t="str">
        <f t="shared" si="4"/>
        <v/>
      </c>
      <c r="G78" s="2" t="str">
        <f t="shared" si="4"/>
        <v>SI</v>
      </c>
      <c r="K78" s="2" t="s">
        <v>230</v>
      </c>
    </row>
    <row r="79" spans="1:11" ht="25.5" x14ac:dyDescent="0.2">
      <c r="A79" s="6" t="str">
        <f>'Para-responder'!B81</f>
        <v>5.3</v>
      </c>
      <c r="B79" s="219" t="str">
        <f>'Para-responder'!C81</f>
        <v>¿Se publica en la página de Internet de la institución el presupuesto anual de la entidad, a más tardar en el mes posterior a su aprobación?</v>
      </c>
      <c r="C79" s="9" t="str">
        <f>'Para-responder'!E81</f>
        <v>NO</v>
      </c>
      <c r="E79" s="2" t="str">
        <f t="shared" si="4"/>
        <v/>
      </c>
      <c r="F79" s="2" t="str">
        <f t="shared" si="4"/>
        <v>NO</v>
      </c>
      <c r="G79" s="2" t="str">
        <f t="shared" si="4"/>
        <v/>
      </c>
      <c r="J79" s="2" t="s">
        <v>230</v>
      </c>
    </row>
    <row r="80" spans="1:11" ht="25.5" x14ac:dyDescent="0.2">
      <c r="A80" s="6" t="str">
        <f>'Para-responder'!B82</f>
        <v>5.4</v>
      </c>
      <c r="B80" s="219" t="str">
        <f>'Para-responder'!C82</f>
        <v>¿La institución ha establecido algún control que imposibilite el financiamiento de gastos corrientes con ingresos de capital?</v>
      </c>
      <c r="C80" s="9" t="str">
        <f>'Para-responder'!E82</f>
        <v>NO</v>
      </c>
      <c r="E80" s="2" t="str">
        <f t="shared" si="4"/>
        <v>NO</v>
      </c>
      <c r="F80" s="2" t="str">
        <f t="shared" si="4"/>
        <v/>
      </c>
      <c r="G80" s="2" t="str">
        <f t="shared" si="4"/>
        <v/>
      </c>
      <c r="I80" s="2" t="s">
        <v>230</v>
      </c>
    </row>
    <row r="81" spans="1:11" ht="127.5" x14ac:dyDescent="0.2">
      <c r="A81" s="6" t="str">
        <f>'Para-responder'!B83</f>
        <v>5.5</v>
      </c>
      <c r="B81" s="219" t="str">
        <f>'Para-responder'!C83</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LA EVALUACIÓN CONTEMPLE TODOS LOS PUNTOS SEÑALADOS EN LA PREGUNTA, COMO MÍNIMO.)</v>
      </c>
      <c r="C81" s="9" t="str">
        <f>'Para-responder'!E83</f>
        <v>SI</v>
      </c>
      <c r="E81" s="2" t="str">
        <f t="shared" si="4"/>
        <v>SI</v>
      </c>
      <c r="F81" s="2" t="str">
        <f t="shared" si="4"/>
        <v/>
      </c>
      <c r="G81" s="2" t="str">
        <f t="shared" si="4"/>
        <v/>
      </c>
      <c r="I81" s="2" t="s">
        <v>230</v>
      </c>
    </row>
    <row r="82" spans="1:11" ht="38.25" x14ac:dyDescent="0.2">
      <c r="A82" s="6" t="str">
        <f>'Para-responder'!B84</f>
        <v>5.6</v>
      </c>
      <c r="B82" s="219" t="str">
        <f>'Para-responder'!C84</f>
        <v>¿Se realiza, como parte de la evaluación presupuestaria, una valoración o un análisis individualizado de gasto al menos para los servicios que hayan sido identificados formalmente como más relevantes por la máxima jerarquía?</v>
      </c>
      <c r="C82" s="9" t="str">
        <f>'Para-responder'!E84</f>
        <v>SI</v>
      </c>
      <c r="E82" s="2" t="str">
        <f t="shared" si="4"/>
        <v>SI</v>
      </c>
      <c r="F82" s="2" t="str">
        <f t="shared" si="4"/>
        <v/>
      </c>
      <c r="G82" s="2" t="str">
        <f t="shared" si="4"/>
        <v/>
      </c>
      <c r="I82" s="2" t="s">
        <v>230</v>
      </c>
    </row>
    <row r="83" spans="1:11" ht="25.5" x14ac:dyDescent="0.2">
      <c r="A83" s="6" t="str">
        <f>'Para-responder'!B85</f>
        <v>5.7</v>
      </c>
      <c r="B83" s="219" t="str">
        <f>'Para-responder'!C85</f>
        <v>¿Se discuten y valoran periódicamente con el jerarca los resultados de los informes de ejecución presupuestaria?</v>
      </c>
      <c r="C83" s="9" t="str">
        <f>'Para-responder'!E85</f>
        <v>SI</v>
      </c>
      <c r="E83" s="2" t="str">
        <f t="shared" si="4"/>
        <v>SI</v>
      </c>
      <c r="F83" s="2" t="str">
        <f t="shared" si="4"/>
        <v/>
      </c>
      <c r="G83" s="2" t="str">
        <f t="shared" si="4"/>
        <v/>
      </c>
      <c r="I83" s="2" t="s">
        <v>230</v>
      </c>
    </row>
    <row r="84" spans="1:11" ht="25.5" x14ac:dyDescent="0.2">
      <c r="A84" s="6" t="str">
        <f>'Para-responder'!B86</f>
        <v>5.8</v>
      </c>
      <c r="B84" s="219" t="str">
        <f>'Para-responder'!C86</f>
        <v>¿Se verifica anualmente que la liquidación presupuestaria tenga correlación con la información de la contabilidad financiera patrimonial?</v>
      </c>
      <c r="C84" s="9" t="str">
        <f>'Para-responder'!E86</f>
        <v>SI</v>
      </c>
      <c r="E84" s="2" t="str">
        <f t="shared" si="4"/>
        <v/>
      </c>
      <c r="F84" s="2" t="str">
        <f t="shared" si="4"/>
        <v/>
      </c>
      <c r="G84" s="2" t="str">
        <f t="shared" si="4"/>
        <v>SI</v>
      </c>
      <c r="K84" s="2" t="s">
        <v>230</v>
      </c>
    </row>
    <row r="85" spans="1:11" x14ac:dyDescent="0.2">
      <c r="A85" s="6" t="str">
        <f>'Para-responder'!B87</f>
        <v>5.9</v>
      </c>
      <c r="B85" s="219" t="str">
        <f>'Para-responder'!C87</f>
        <v>¿Se revisa por un tercero independiente la liquidación presupuestaria?</v>
      </c>
      <c r="C85" s="9" t="str">
        <f>'Para-responder'!E87</f>
        <v>NO</v>
      </c>
      <c r="E85" s="2" t="str">
        <f t="shared" si="4"/>
        <v/>
      </c>
      <c r="F85" s="2" t="str">
        <f t="shared" si="4"/>
        <v/>
      </c>
      <c r="G85" s="2" t="str">
        <f t="shared" si="4"/>
        <v>NO</v>
      </c>
      <c r="K85" s="2" t="s">
        <v>230</v>
      </c>
    </row>
    <row r="86" spans="1:11" ht="25.5" x14ac:dyDescent="0.2">
      <c r="A86" s="6" t="str">
        <f>'Para-responder'!B88</f>
        <v>5.10</v>
      </c>
      <c r="B86" s="219" t="str">
        <f>'Para-responder'!C88</f>
        <v>¿La institución incorpora en el SIPP el proyecto de presupuesto para el año siguiente, a más tardar el 30 de setiembre?</v>
      </c>
      <c r="C86" s="9" t="str">
        <f>'Para-responder'!E88</f>
        <v>SI</v>
      </c>
      <c r="E86" s="2" t="str">
        <f t="shared" si="4"/>
        <v/>
      </c>
      <c r="F86" s="2" t="str">
        <f t="shared" si="4"/>
        <v>SI</v>
      </c>
      <c r="G86" s="2" t="str">
        <f t="shared" si="4"/>
        <v/>
      </c>
      <c r="J86" s="2" t="s">
        <v>230</v>
      </c>
    </row>
    <row r="87" spans="1:11" ht="25.5" x14ac:dyDescent="0.2">
      <c r="A87" s="6" t="str">
        <f>'Para-responder'!B89</f>
        <v>5.11</v>
      </c>
      <c r="B87" s="219" t="str">
        <f>'Para-responder'!C89</f>
        <v>¿La institución incorpora en el SIPP el informe de ejecución del primer trimestre, dentro de los 15 días hábiles posteriores al 31 de marzo? (NO APLICA A FIDEICOMISOS)</v>
      </c>
      <c r="C87" s="9" t="str">
        <f>'Para-responder'!E89</f>
        <v>SI</v>
      </c>
      <c r="E87" s="2" t="str">
        <f t="shared" si="4"/>
        <v/>
      </c>
      <c r="F87" s="2" t="str">
        <f t="shared" si="4"/>
        <v>SI</v>
      </c>
      <c r="G87" s="2" t="str">
        <f t="shared" si="4"/>
        <v/>
      </c>
      <c r="J87" s="2" t="s">
        <v>230</v>
      </c>
    </row>
    <row r="88" spans="1:11" ht="38.25" x14ac:dyDescent="0.2">
      <c r="A88" s="6" t="str">
        <f>'Para-responder'!B90</f>
        <v>5.12</v>
      </c>
      <c r="B88" s="219" t="str">
        <f>'Para-responder'!C90</f>
        <v>¿La institución incorpora en el SIPP el informe de ejecución del segundo trimestre (o del primer semestre, en el caso de los fideicomisos), dentro de los 15 días hábiles posteriores al 30 de junio?</v>
      </c>
      <c r="C88" s="9" t="str">
        <f>'Para-responder'!E90</f>
        <v>SI</v>
      </c>
      <c r="E88" s="2" t="str">
        <f t="shared" si="4"/>
        <v/>
      </c>
      <c r="F88" s="2" t="str">
        <f t="shared" si="4"/>
        <v>SI</v>
      </c>
      <c r="G88" s="2" t="str">
        <f t="shared" si="4"/>
        <v/>
      </c>
      <c r="J88" s="2" t="s">
        <v>230</v>
      </c>
    </row>
    <row r="89" spans="1:11" ht="38.25" x14ac:dyDescent="0.2">
      <c r="A89" s="6" t="str">
        <f>'Para-responder'!B91</f>
        <v>5.13</v>
      </c>
      <c r="B89" s="219" t="str">
        <f>'Para-responder'!C91</f>
        <v>¿La institución incorpora en el SIPP el informe semestral con corte al 30 de junio, con los resultados de la evaluación presupuestaria referida a la gestión física, a más tardar el 31 de julio?</v>
      </c>
      <c r="C89" s="9" t="str">
        <f>'Para-responder'!E91</f>
        <v>SI</v>
      </c>
      <c r="E89" s="2" t="str">
        <f t="shared" ref="E89:E94" si="5">IF(I89="X",$C89,"")</f>
        <v/>
      </c>
      <c r="F89" s="2" t="str">
        <f t="shared" ref="F89:F94" si="6">IF(J89="X",$C89,"")</f>
        <v>SI</v>
      </c>
      <c r="G89" s="2" t="str">
        <f t="shared" ref="G89:G94" si="7">IF(K89="X",$C89,"")</f>
        <v/>
      </c>
      <c r="J89" s="2" t="s">
        <v>230</v>
      </c>
    </row>
    <row r="90" spans="1:11" ht="25.5" x14ac:dyDescent="0.2">
      <c r="A90" s="6" t="str">
        <f>'Para-responder'!B92</f>
        <v>5.14</v>
      </c>
      <c r="B90" s="219" t="str">
        <f>'Para-responder'!C92</f>
        <v>¿La institución incorpora en el SIPP el informe de ejecución del tercer trimestre, dentro de los 15 días hábiles posteriores al 30 de setiembre? (NO APLICA A FIDEICOMISOS)</v>
      </c>
      <c r="C90" s="9" t="str">
        <f>'Para-responder'!E92</f>
        <v>SI</v>
      </c>
      <c r="E90" s="2" t="str">
        <f t="shared" si="5"/>
        <v/>
      </c>
      <c r="F90" s="2" t="str">
        <f t="shared" si="6"/>
        <v>SI</v>
      </c>
      <c r="G90" s="2" t="str">
        <f t="shared" si="7"/>
        <v/>
      </c>
      <c r="J90" s="2" t="s">
        <v>230</v>
      </c>
    </row>
    <row r="91" spans="1:11" ht="25.5" x14ac:dyDescent="0.2">
      <c r="A91" s="6" t="str">
        <f>'Para-responder'!B93</f>
        <v>5.15</v>
      </c>
      <c r="B91" s="219" t="str">
        <f>'Para-responder'!C93</f>
        <v>¿La institución incorpora en el SIPP el informe de liquidación presupuestaria, a más tardar el 16 de febrero?</v>
      </c>
      <c r="C91" s="9" t="str">
        <f>'Para-responder'!E93</f>
        <v>SI</v>
      </c>
      <c r="E91" s="2" t="str">
        <f t="shared" si="5"/>
        <v/>
      </c>
      <c r="F91" s="2" t="str">
        <f t="shared" si="6"/>
        <v>SI</v>
      </c>
      <c r="G91" s="2" t="str">
        <f t="shared" si="7"/>
        <v/>
      </c>
      <c r="J91" s="2" t="s">
        <v>230</v>
      </c>
    </row>
    <row r="92" spans="1:11" ht="38.25" x14ac:dyDescent="0.2">
      <c r="A92" s="6" t="str">
        <f>'Para-responder'!B94</f>
        <v>5.16</v>
      </c>
      <c r="B92" s="219" t="str">
        <f>'Para-responder'!C94</f>
        <v>¿La institución incorpora en el SIPP el informe semestral con corte  al 31 de diciembre, con los resultados de la evaluación presupuestaria referida a la gestión física, a más tardar el 16 de febrero?</v>
      </c>
      <c r="C92" s="9" t="str">
        <f>'Para-responder'!E94</f>
        <v>SI</v>
      </c>
      <c r="E92" s="2" t="str">
        <f t="shared" si="5"/>
        <v/>
      </c>
      <c r="F92" s="2" t="str">
        <f t="shared" si="6"/>
        <v>SI</v>
      </c>
      <c r="G92" s="2" t="str">
        <f t="shared" si="7"/>
        <v/>
      </c>
      <c r="J92" s="2" t="s">
        <v>230</v>
      </c>
    </row>
    <row r="93" spans="1:11" x14ac:dyDescent="0.2">
      <c r="A93" s="6" t="str">
        <f>'Para-responder'!B95</f>
        <v>5.17</v>
      </c>
      <c r="B93" s="219" t="str">
        <f>'Para-responder'!C95</f>
        <v>¿Existe vinculación de las metas con el presupuesto en el SIPP?</v>
      </c>
      <c r="C93" s="9" t="str">
        <f>'Para-responder'!E95</f>
        <v>SI</v>
      </c>
      <c r="E93" s="2" t="str">
        <f t="shared" si="5"/>
        <v/>
      </c>
      <c r="F93" s="2" t="str">
        <f t="shared" si="6"/>
        <v>SI</v>
      </c>
      <c r="G93" s="2" t="str">
        <f t="shared" si="7"/>
        <v/>
      </c>
      <c r="J93" s="2" t="s">
        <v>230</v>
      </c>
    </row>
    <row r="94" spans="1:11" ht="38.25" x14ac:dyDescent="0.2">
      <c r="A94" s="6" t="str">
        <f>'Para-responder'!B96</f>
        <v>5.18</v>
      </c>
      <c r="B94" s="219" t="str">
        <f>'Para-responder'!C96</f>
        <v>¿Se publica en la página de Internet el informe de evaluación presupuestaria del año anterior, que comprenda la ejecución presupuestaria y el grado de cumplimiento de metas y objetivos, a más tardar durante el primer trimestre del año en ejecución?</v>
      </c>
      <c r="C94" s="9" t="str">
        <f>'Para-responder'!E96</f>
        <v>NO</v>
      </c>
      <c r="E94" s="2" t="str">
        <f t="shared" si="5"/>
        <v/>
      </c>
      <c r="F94" s="2" t="str">
        <f t="shared" si="6"/>
        <v>NO</v>
      </c>
      <c r="G94" s="2" t="str">
        <f t="shared" si="7"/>
        <v/>
      </c>
      <c r="J94" s="2" t="s">
        <v>230</v>
      </c>
    </row>
    <row r="95" spans="1:11" x14ac:dyDescent="0.2">
      <c r="A95" s="6"/>
      <c r="B95" s="210"/>
      <c r="C95" s="9"/>
    </row>
    <row r="96" spans="1:11" x14ac:dyDescent="0.2">
      <c r="A96" s="18">
        <v>6</v>
      </c>
      <c r="B96" s="8" t="s">
        <v>336</v>
      </c>
      <c r="C96" s="9"/>
      <c r="E96" s="19" t="s">
        <v>228</v>
      </c>
      <c r="F96" s="19" t="s">
        <v>229</v>
      </c>
      <c r="G96" s="19" t="s">
        <v>231</v>
      </c>
      <c r="I96" s="19" t="s">
        <v>228</v>
      </c>
      <c r="J96" s="19" t="s">
        <v>229</v>
      </c>
      <c r="K96" s="19" t="s">
        <v>231</v>
      </c>
    </row>
    <row r="97" spans="1:11" ht="25.5" x14ac:dyDescent="0.2">
      <c r="A97" s="6" t="str">
        <f>'Para-responder'!B99</f>
        <v>6.1</v>
      </c>
      <c r="B97" s="219" t="str">
        <f>'Para-responder'!C99</f>
        <v>¿La institución ha establecido una estructura formal del departamento de TI, que contemple el establecimiento de los roles y las responsabilidades de sus funcionarios?</v>
      </c>
      <c r="C97" s="9" t="str">
        <f>'Para-responder'!E99</f>
        <v>SI</v>
      </c>
      <c r="E97" s="2" t="str">
        <f>IF(I97="X",$C97,"")</f>
        <v/>
      </c>
      <c r="F97" s="2" t="str">
        <f>IF(J97="X",$C97,"")</f>
        <v/>
      </c>
      <c r="G97" s="2" t="str">
        <f>IF(K97="X",$C97,"")</f>
        <v>SI</v>
      </c>
      <c r="K97" s="2" t="s">
        <v>230</v>
      </c>
    </row>
    <row r="98" spans="1:11" ht="38.25" x14ac:dyDescent="0.2">
      <c r="A98" s="6" t="str">
        <f>'Para-responder'!B100</f>
        <v>6.2</v>
      </c>
      <c r="B98" s="219" t="str">
        <f>'Para-responder'!C100</f>
        <v>¿Existen en la institución funcionarios formalmente designados para que, como parte de sus labores, asesoren y apoyen al jerarca en la toma de decisiones estratégicas en relación con el uso y el mantenimiento de tecnologías de información?</v>
      </c>
      <c r="C98" s="9" t="str">
        <f>'Para-responder'!E100</f>
        <v>SI</v>
      </c>
      <c r="E98" s="2" t="str">
        <f t="shared" ref="E98:G112" si="8">IF(I98="X",$C98,"")</f>
        <v>SI</v>
      </c>
      <c r="F98" s="2" t="str">
        <f t="shared" si="8"/>
        <v/>
      </c>
      <c r="G98" s="2" t="str">
        <f t="shared" si="8"/>
        <v/>
      </c>
      <c r="I98" s="2" t="s">
        <v>230</v>
      </c>
    </row>
    <row r="99" spans="1:11" ht="127.5" x14ac:dyDescent="0.2">
      <c r="A99" s="6" t="str">
        <f>'Para-responder'!B101</f>
        <v>6.3</v>
      </c>
      <c r="B99" s="219" t="str">
        <f>'Para-responder'!C101</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EL PLAN CONTEMPLE LOS TRES PUNTOS, COMO MÍNIMO.)</v>
      </c>
      <c r="C99" s="9" t="str">
        <f>'Para-responder'!E101</f>
        <v>NO</v>
      </c>
      <c r="E99" s="2" t="str">
        <f t="shared" si="8"/>
        <v>NO</v>
      </c>
      <c r="F99" s="2" t="str">
        <f t="shared" si="8"/>
        <v/>
      </c>
      <c r="G99" s="2" t="str">
        <f t="shared" si="8"/>
        <v/>
      </c>
      <c r="I99" s="2" t="s">
        <v>230</v>
      </c>
    </row>
    <row r="100" spans="1:11" ht="51" x14ac:dyDescent="0.2">
      <c r="A100" s="6" t="str">
        <f>'Para-responder'!B102</f>
        <v>6.4</v>
      </c>
      <c r="B100" s="219" t="str">
        <f>'Para-responder'!C102</f>
        <v>¿La institución cuenta con un modelo de arquitectura de la información que:
a. Sea conocido y utilizado por el nivel gerencial de la institución?
b. Caracterice los datos de la institución, aunque sea a nivel general?
(LA RESPUESTA AFIRMATIVA REQUIERE QUE SE CUMPLAN AMBOS PUNTOS.)</v>
      </c>
      <c r="C100" s="9" t="str">
        <f>'Para-responder'!E102</f>
        <v>NO</v>
      </c>
      <c r="E100" s="2" t="str">
        <f t="shared" si="8"/>
        <v>NO</v>
      </c>
      <c r="F100" s="2" t="str">
        <f t="shared" si="8"/>
        <v/>
      </c>
      <c r="G100" s="2" t="str">
        <f t="shared" si="8"/>
        <v/>
      </c>
      <c r="I100" s="2" t="s">
        <v>230</v>
      </c>
    </row>
    <row r="101" spans="1:11" ht="42" customHeight="1" x14ac:dyDescent="0.2">
      <c r="A101" s="6" t="str">
        <f>'Para-responder'!B103</f>
        <v>6.5</v>
      </c>
      <c r="B101" s="219" t="str">
        <f>'Para-responder'!C103</f>
        <v>¿La institución cuenta con un modelo de plataforma tecnológica que defina los estándares, las regulaciones y las políticas para la adquisición, operación y la administración de la capacidad tanto de hardware como de software de plataforma?</v>
      </c>
      <c r="C101" s="9" t="str">
        <f>'Para-responder'!E103</f>
        <v>NO</v>
      </c>
      <c r="E101" s="2" t="str">
        <f t="shared" si="8"/>
        <v>NO</v>
      </c>
      <c r="F101" s="2" t="str">
        <f t="shared" si="8"/>
        <v/>
      </c>
      <c r="G101" s="2" t="str">
        <f t="shared" si="8"/>
        <v/>
      </c>
      <c r="I101" s="2" t="s">
        <v>230</v>
      </c>
    </row>
    <row r="102" spans="1:11" ht="25.5" x14ac:dyDescent="0.2">
      <c r="A102" s="6" t="str">
        <f>'Para-responder'!B104</f>
        <v>6.6</v>
      </c>
      <c r="B102" s="219" t="str">
        <f>'Para-responder'!C104</f>
        <v>¿La institución cuenta con un modelo de aplicaciones (software) que defina los estándares para su desarrollo y/o adquisición?</v>
      </c>
      <c r="C102" s="9" t="str">
        <f>'Para-responder'!E104</f>
        <v>NO</v>
      </c>
      <c r="E102" s="2" t="str">
        <f t="shared" si="8"/>
        <v>NO</v>
      </c>
      <c r="F102" s="2" t="str">
        <f t="shared" si="8"/>
        <v/>
      </c>
      <c r="G102" s="2" t="str">
        <f t="shared" si="8"/>
        <v/>
      </c>
      <c r="I102" s="2" t="s">
        <v>230</v>
      </c>
    </row>
    <row r="103" spans="1:11" ht="25.5" x14ac:dyDescent="0.2">
      <c r="A103" s="6" t="str">
        <f>'Para-responder'!B105</f>
        <v>6.7</v>
      </c>
      <c r="B103" s="219" t="str">
        <f>'Para-responder'!C105</f>
        <v>¿La institución cuenta con un modelo de entrega de servicio de TI que defina los acuerdos de nivel de servicio con los usuarios?</v>
      </c>
      <c r="C103" s="9" t="str">
        <f>'Para-responder'!E105</f>
        <v>NO</v>
      </c>
      <c r="E103" s="2" t="str">
        <f t="shared" si="8"/>
        <v/>
      </c>
      <c r="F103" s="2" t="str">
        <f t="shared" si="8"/>
        <v>NO</v>
      </c>
      <c r="G103" s="2" t="str">
        <f t="shared" si="8"/>
        <v/>
      </c>
      <c r="J103" s="2" t="s">
        <v>230</v>
      </c>
    </row>
    <row r="104" spans="1:11" x14ac:dyDescent="0.2">
      <c r="A104" s="6" t="str">
        <f>'Para-responder'!B106</f>
        <v>6.8</v>
      </c>
      <c r="B104" s="219" t="str">
        <f>'Para-responder'!C106</f>
        <v>¿Se ha oficializado en la institución un marco de gestión para la calidad de la información?</v>
      </c>
      <c r="C104" s="9" t="str">
        <f>'Para-responder'!E106</f>
        <v>SI</v>
      </c>
      <c r="E104" s="2" t="str">
        <f t="shared" si="8"/>
        <v/>
      </c>
      <c r="F104" s="2" t="str">
        <f t="shared" si="8"/>
        <v>SI</v>
      </c>
      <c r="G104" s="2" t="str">
        <f t="shared" si="8"/>
        <v/>
      </c>
      <c r="J104" s="2" t="s">
        <v>230</v>
      </c>
    </row>
    <row r="105" spans="1:11" ht="89.25" x14ac:dyDescent="0.2">
      <c r="A105" s="6" t="str">
        <f>'Para-responder'!B107</f>
        <v>6.9</v>
      </c>
      <c r="B105" s="219" t="str">
        <f>'Para-responder'!C107</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105" s="9" t="str">
        <f>'Para-responder'!E107</f>
        <v>SI</v>
      </c>
      <c r="E105" s="2" t="str">
        <f t="shared" si="8"/>
        <v/>
      </c>
      <c r="F105" s="2" t="str">
        <f t="shared" si="8"/>
        <v>SI</v>
      </c>
      <c r="G105" s="2" t="str">
        <f t="shared" si="8"/>
        <v/>
      </c>
      <c r="J105" s="2" t="s">
        <v>230</v>
      </c>
    </row>
    <row r="106" spans="1:11" ht="127.5" x14ac:dyDescent="0.2">
      <c r="A106" s="6" t="str">
        <f>'Para-responder'!B108</f>
        <v>6.10</v>
      </c>
      <c r="B106" s="219" t="str">
        <f>'Para-responder'!C108</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IDENTIFIQUEN LOS TRES ASUNTOS, COMO MÍNIMO.)</v>
      </c>
      <c r="C106" s="9" t="str">
        <f>'Para-responder'!E108</f>
        <v>NO</v>
      </c>
      <c r="E106" s="2" t="str">
        <f t="shared" si="8"/>
        <v/>
      </c>
      <c r="F106" s="2" t="str">
        <f t="shared" si="8"/>
        <v/>
      </c>
      <c r="G106" s="2" t="str">
        <f t="shared" si="8"/>
        <v>NO</v>
      </c>
      <c r="K106" s="2" t="s">
        <v>230</v>
      </c>
    </row>
    <row r="107" spans="1:11" ht="51" x14ac:dyDescent="0.2">
      <c r="A107" s="6" t="str">
        <f>'Para-responder'!B109</f>
        <v>6.11</v>
      </c>
      <c r="B107" s="219" t="str">
        <f>'Para-responder'!C109</f>
        <v>¿La institución ha definido, oficializado y comunicado políticas y procedimientos de seguridad lógica?
(LA RESPUESTA AFIRMATIVA REQUIERE QUE SE CUMPLAN AMBOS TIPOS DE REGULACIÓN HAYAN SIDO DEFINIDOS, OFICIALIZADOS Y COMUNICADOS.)</v>
      </c>
      <c r="C107" s="9" t="str">
        <f>'Para-responder'!E109</f>
        <v>NO</v>
      </c>
      <c r="E107" s="2" t="str">
        <f t="shared" si="8"/>
        <v/>
      </c>
      <c r="F107" s="2" t="str">
        <f t="shared" si="8"/>
        <v/>
      </c>
      <c r="G107" s="2" t="str">
        <f t="shared" si="8"/>
        <v>NO</v>
      </c>
      <c r="K107" s="2" t="s">
        <v>230</v>
      </c>
    </row>
    <row r="108" spans="1:11" ht="38.25" x14ac:dyDescent="0.2">
      <c r="A108" s="6" t="str">
        <f>'Para-responder'!B110</f>
        <v>6.12</v>
      </c>
      <c r="B108" s="219" t="str">
        <f>'Para-responder'!C110</f>
        <v>¿Se han definido e implementado procedimientos para otorgar, limitar y revocar el acceso físico al centro de cómputo y a otras instalaciones que mantienen equipos e información sensibles?</v>
      </c>
      <c r="C108" s="9" t="str">
        <f>'Para-responder'!E110</f>
        <v>NO</v>
      </c>
      <c r="E108" s="2" t="str">
        <f t="shared" si="8"/>
        <v/>
      </c>
      <c r="F108" s="2" t="str">
        <f t="shared" si="8"/>
        <v/>
      </c>
      <c r="G108" s="2" t="str">
        <f t="shared" si="8"/>
        <v>NO</v>
      </c>
      <c r="K108" s="2" t="s">
        <v>230</v>
      </c>
    </row>
    <row r="109" spans="1:11" ht="38.25" x14ac:dyDescent="0.2">
      <c r="A109" s="6" t="str">
        <f>'Para-responder'!B111</f>
        <v>6.13</v>
      </c>
      <c r="B109" s="219" t="str">
        <f>'Para-responder'!C111</f>
        <v>¿Se aplican medidas de prevención, detección y corrección para proteger los sistemas contra software malicioso (virus, gusanos, spyware, correo basura, software fraudulento, etc.)?</v>
      </c>
      <c r="C109" s="9" t="str">
        <f>'Para-responder'!E111</f>
        <v>NO</v>
      </c>
      <c r="E109" s="2" t="str">
        <f t="shared" si="8"/>
        <v>NO</v>
      </c>
      <c r="F109" s="2" t="str">
        <f t="shared" si="8"/>
        <v/>
      </c>
      <c r="G109" s="2" t="str">
        <f t="shared" si="8"/>
        <v/>
      </c>
      <c r="I109" s="2" t="s">
        <v>230</v>
      </c>
    </row>
    <row r="110" spans="1:11" ht="51" x14ac:dyDescent="0.2">
      <c r="A110" s="6" t="str">
        <f>'Para-responder'!B112</f>
        <v>6.14</v>
      </c>
      <c r="B110" s="219" t="str">
        <f>'Para-responder'!C112</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10" s="9" t="str">
        <f>'Para-responder'!E112</f>
        <v>NO</v>
      </c>
      <c r="E110" s="2" t="str">
        <f t="shared" si="8"/>
        <v/>
      </c>
      <c r="F110" s="2" t="str">
        <f t="shared" si="8"/>
        <v/>
      </c>
      <c r="G110" s="2" t="str">
        <f t="shared" si="8"/>
        <v>NO</v>
      </c>
      <c r="K110" s="2" t="s">
        <v>230</v>
      </c>
    </row>
    <row r="111" spans="1:11" ht="25.5" x14ac:dyDescent="0.2">
      <c r="A111" s="6" t="str">
        <f>'Para-responder'!B113</f>
        <v>6.15</v>
      </c>
      <c r="B111" s="219" t="str">
        <f>'Para-responder'!C113</f>
        <v>¿Existe un plan formal que asegure la continuidad de los servicios de tecnologías de información en la organización?</v>
      </c>
      <c r="C111" s="9" t="str">
        <f>'Para-responder'!E113</f>
        <v>NO</v>
      </c>
      <c r="E111" s="2" t="str">
        <f t="shared" si="8"/>
        <v>NO</v>
      </c>
      <c r="F111" s="2" t="str">
        <f t="shared" si="8"/>
        <v/>
      </c>
      <c r="G111" s="2" t="str">
        <f t="shared" si="8"/>
        <v/>
      </c>
      <c r="I111" s="2" t="s">
        <v>230</v>
      </c>
    </row>
    <row r="112" spans="1:11" ht="38.25" x14ac:dyDescent="0.2">
      <c r="A112" s="6" t="str">
        <f>'Para-responder'!B114</f>
        <v>6.16</v>
      </c>
      <c r="B112" s="219" t="str">
        <f>'Para-responder'!C114</f>
        <v>¿Las políticas de TI se comunican a todos los usuarios internos y externos relevantes?
(LA RESPUESTA AFIRMATIVA REQUIERE QUE SE CONSIDERE A LOS USUARIOS TANTO INTERNOS COMO EXTERNOS, SEGÚN CORRESPONDA.)</v>
      </c>
      <c r="C112" s="9" t="str">
        <f>'Para-responder'!E114</f>
        <v>NO</v>
      </c>
      <c r="E112" s="2" t="str">
        <f t="shared" si="8"/>
        <v/>
      </c>
      <c r="F112" s="2" t="str">
        <f t="shared" si="8"/>
        <v>NO</v>
      </c>
      <c r="G112" s="2" t="str">
        <f t="shared" si="8"/>
        <v/>
      </c>
      <c r="J112" s="2" t="s">
        <v>230</v>
      </c>
    </row>
    <row r="113" spans="1:11" x14ac:dyDescent="0.2">
      <c r="A113" s="4"/>
      <c r="B113" s="10"/>
      <c r="C113" s="9"/>
    </row>
    <row r="114" spans="1:11" x14ac:dyDescent="0.2">
      <c r="A114" s="18">
        <v>7</v>
      </c>
      <c r="B114" s="8" t="s">
        <v>446</v>
      </c>
      <c r="C114" s="9"/>
      <c r="E114" s="19" t="s">
        <v>228</v>
      </c>
      <c r="F114" s="19" t="s">
        <v>229</v>
      </c>
      <c r="G114" s="19" t="s">
        <v>231</v>
      </c>
      <c r="I114" s="19" t="s">
        <v>228</v>
      </c>
      <c r="J114" s="19" t="s">
        <v>229</v>
      </c>
      <c r="K114" s="19" t="s">
        <v>231</v>
      </c>
    </row>
    <row r="115" spans="1:11" ht="102" x14ac:dyDescent="0.2">
      <c r="A115" s="6" t="str">
        <f>'Para-responder'!B117</f>
        <v>7.1</v>
      </c>
      <c r="B115" s="219" t="str">
        <f>'Para-responder'!C117</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CONSIDEREN LA DEFINICIÓN, LA IMPLEMENTACIÓN Y EL MONITOREO DE LOS TRES PUNTOS.)</v>
      </c>
      <c r="C115" s="9" t="str">
        <f>'Para-responder'!E117</f>
        <v>SI</v>
      </c>
      <c r="E115" s="2" t="str">
        <f>IF(I115="X",$C115,"")</f>
        <v>SI</v>
      </c>
      <c r="F115" s="2" t="str">
        <f>IF(J115="X",$C115,"")</f>
        <v/>
      </c>
      <c r="G115" s="2" t="str">
        <f>IF(K115="X",$C115,"")</f>
        <v/>
      </c>
      <c r="I115" s="2" t="s">
        <v>230</v>
      </c>
    </row>
    <row r="116" spans="1:11" ht="38.25" x14ac:dyDescent="0.2">
      <c r="A116" s="6" t="str">
        <f>'Para-responder'!B118</f>
        <v>7.2</v>
      </c>
      <c r="B116" s="219" t="str">
        <f>'Para-responder'!C118</f>
        <v>¿La página de Internet de la institución contiene formularios y vínculos para realizar algún trámite en línea o para iniciarlo en el sitio y facilitar su posterior conclusión en las oficinas de la entidad?</v>
      </c>
      <c r="C116" s="9" t="str">
        <f>'Para-responder'!E118</f>
        <v>SI</v>
      </c>
      <c r="E116" s="2" t="str">
        <f t="shared" ref="E116:G126" si="9">IF(I116="X",$C116,"")</f>
        <v>SI</v>
      </c>
      <c r="F116" s="2" t="str">
        <f t="shared" si="9"/>
        <v/>
      </c>
      <c r="G116" s="2" t="str">
        <f t="shared" si="9"/>
        <v/>
      </c>
      <c r="I116" s="2" t="s">
        <v>230</v>
      </c>
    </row>
    <row r="117" spans="1:11" ht="38.25" x14ac:dyDescent="0.2">
      <c r="A117" s="6" t="str">
        <f>'Para-responder'!B119</f>
        <v>7.3</v>
      </c>
      <c r="B117" s="219" t="str">
        <f>'Para-responder'!C119</f>
        <v>¿La institución ha implementado mecanismos que le posibiliten la aceptación de documentos digitales mediante el uso de firma digital para la aceptación de trámites de los usuarios?</v>
      </c>
      <c r="C117" s="9" t="str">
        <f>'Para-responder'!E119</f>
        <v>SI</v>
      </c>
      <c r="E117" s="2" t="str">
        <f t="shared" si="9"/>
        <v>SI</v>
      </c>
      <c r="F117" s="2" t="str">
        <f t="shared" si="9"/>
        <v/>
      </c>
      <c r="G117" s="2" t="str">
        <f t="shared" si="9"/>
        <v/>
      </c>
      <c r="I117" s="2" t="s">
        <v>230</v>
      </c>
    </row>
    <row r="118" spans="1:11" ht="25.5" x14ac:dyDescent="0.2">
      <c r="A118" s="6" t="str">
        <f>'Para-responder'!B120</f>
        <v>7.4</v>
      </c>
      <c r="B118" s="219" t="str">
        <f>'Para-responder'!C120</f>
        <v>¿Se cumplen los plazos máximos establecidos para el trámite de los asuntos o la prestación de servicios, al menos en el 95% de los casos?</v>
      </c>
      <c r="C118" s="9" t="str">
        <f>'Para-responder'!E120</f>
        <v>SI</v>
      </c>
      <c r="E118" s="2" t="str">
        <f t="shared" si="9"/>
        <v>SI</v>
      </c>
      <c r="F118" s="2" t="str">
        <f t="shared" si="9"/>
        <v/>
      </c>
      <c r="G118" s="2" t="str">
        <f t="shared" si="9"/>
        <v/>
      </c>
      <c r="I118" s="2" t="s">
        <v>230</v>
      </c>
    </row>
    <row r="119" spans="1:11" ht="76.5" x14ac:dyDescent="0.2">
      <c r="A119" s="6" t="str">
        <f>'Para-responder'!B121</f>
        <v>7.5</v>
      </c>
      <c r="B119" s="219" t="str">
        <f>'Para-responder'!C121</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
(LA RESPUESTA AFIRMATIVA REQUIERE LA IDENTIFICACIÓN, LA DEFINICIÓN Y LA COMUNICACIÓN DE LOS MECANISMOS.)</v>
      </c>
      <c r="C119" s="9" t="str">
        <f>'Para-responder'!E121</f>
        <v>SI</v>
      </c>
      <c r="E119" s="2" t="str">
        <f t="shared" si="9"/>
        <v/>
      </c>
      <c r="F119" s="2" t="str">
        <f t="shared" si="9"/>
        <v>SI</v>
      </c>
      <c r="G119" s="2" t="str">
        <f t="shared" si="9"/>
        <v/>
      </c>
      <c r="J119" s="2" t="s">
        <v>230</v>
      </c>
    </row>
    <row r="120" spans="1:11" ht="114.75" x14ac:dyDescent="0.2">
      <c r="A120" s="6" t="str">
        <f>'Para-responder'!B122</f>
        <v>7.6</v>
      </c>
      <c r="B120" s="219" t="str">
        <f>'Para-responder'!C122</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 COMO MÍNIMO.)</v>
      </c>
      <c r="C120" s="9" t="str">
        <f>'Para-responder'!E122</f>
        <v>SI</v>
      </c>
      <c r="E120" s="2" t="str">
        <f t="shared" si="9"/>
        <v>SI</v>
      </c>
      <c r="F120" s="2" t="str">
        <f t="shared" si="9"/>
        <v/>
      </c>
      <c r="G120" s="2" t="str">
        <f t="shared" si="9"/>
        <v/>
      </c>
      <c r="I120" s="2" t="s">
        <v>230</v>
      </c>
    </row>
    <row r="121" spans="1:11" ht="51" x14ac:dyDescent="0.2">
      <c r="A121" s="6" t="str">
        <f>'Para-responder'!B123</f>
        <v>7.7</v>
      </c>
      <c r="B121" s="219" t="str">
        <f>'Para-responder'!C123</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21" s="9" t="str">
        <f>'Para-responder'!E123</f>
        <v>NO</v>
      </c>
      <c r="E121" s="2" t="str">
        <f t="shared" si="9"/>
        <v/>
      </c>
      <c r="F121" s="2" t="str">
        <f t="shared" si="9"/>
        <v>NO</v>
      </c>
      <c r="G121" s="2" t="str">
        <f t="shared" si="9"/>
        <v/>
      </c>
      <c r="J121" s="2" t="s">
        <v>230</v>
      </c>
    </row>
    <row r="122" spans="1:11" ht="25.5" x14ac:dyDescent="0.2">
      <c r="A122" s="6" t="str">
        <f>'Para-responder'!B124</f>
        <v>7.8</v>
      </c>
      <c r="B122" s="219" t="str">
        <f>'Para-responder'!C124</f>
        <v>¿Se desarrollan planes de mejora con base en los resultados de las evaluaciones de satisfacción de los usuarios?</v>
      </c>
      <c r="C122" s="9" t="str">
        <f>'Para-responder'!E124</f>
        <v>NO</v>
      </c>
      <c r="E122" s="2" t="str">
        <f t="shared" si="9"/>
        <v>NO</v>
      </c>
      <c r="F122" s="2" t="str">
        <f t="shared" si="9"/>
        <v/>
      </c>
      <c r="G122" s="2" t="str">
        <f t="shared" si="9"/>
        <v/>
      </c>
      <c r="I122" s="2" t="s">
        <v>230</v>
      </c>
    </row>
    <row r="123" spans="1:11" ht="102" x14ac:dyDescent="0.2">
      <c r="A123" s="6" t="str">
        <f>'Para-responder'!B125</f>
        <v>7.9</v>
      </c>
      <c r="B123" s="219" t="str">
        <f>'Para-responder'!C125</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LA POLÍTICA CONTEMPLE LOS CUATRO PUNTOS, COMO MÍNIMO.)</v>
      </c>
      <c r="C123" s="9" t="str">
        <f>'Para-responder'!E125</f>
        <v>SI</v>
      </c>
      <c r="E123" s="2" t="str">
        <f t="shared" si="9"/>
        <v/>
      </c>
      <c r="F123" s="2" t="str">
        <f t="shared" si="9"/>
        <v>SI</v>
      </c>
      <c r="G123" s="2" t="str">
        <f t="shared" si="9"/>
        <v/>
      </c>
      <c r="J123" s="2" t="s">
        <v>230</v>
      </c>
    </row>
    <row r="124" spans="1:11" ht="89.25" x14ac:dyDescent="0.2">
      <c r="A124" s="6" t="str">
        <f>'Para-responder'!B126</f>
        <v>7.10</v>
      </c>
      <c r="B124" s="219" t="str">
        <f>'Para-responder'!C126</f>
        <v>¿La institución ha definido y divulgado los criterios de admisibilidad de las denuncias que se le presenten, incluyendo lo siguiente?:
a. Explicación de cómo plantear una denuncia
b. Requisitos
c. Información adicional
(LA RESPUESTA AFIRMATIVA REQUIERE QUE LOS CRITERIOS CONTEMPLEN LOS TRES PUNTOS, COMO MÍNIMO.)</v>
      </c>
      <c r="C124" s="9" t="str">
        <f>'Para-responder'!E126</f>
        <v>SI</v>
      </c>
      <c r="E124" s="2" t="str">
        <f t="shared" si="9"/>
        <v/>
      </c>
      <c r="F124" s="2" t="str">
        <f t="shared" si="9"/>
        <v/>
      </c>
      <c r="G124" s="2" t="str">
        <f t="shared" si="9"/>
        <v>SI</v>
      </c>
      <c r="K124" s="2" t="s">
        <v>230</v>
      </c>
    </row>
    <row r="125" spans="1:11" ht="102" x14ac:dyDescent="0.2">
      <c r="A125" s="6" t="str">
        <f>'Para-responder'!B127</f>
        <v>7.11</v>
      </c>
      <c r="B125" s="219" t="str">
        <f>'Para-responder'!C127</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CONTEMPLEN LOS TRES PUNTOS, COMO MÍNIMO.)</v>
      </c>
      <c r="C125" s="9" t="str">
        <f>'Para-responder'!E127</f>
        <v>SI</v>
      </c>
      <c r="E125" s="2" t="str">
        <f t="shared" si="9"/>
        <v/>
      </c>
      <c r="F125" s="2" t="str">
        <f t="shared" si="9"/>
        <v/>
      </c>
      <c r="G125" s="2" t="str">
        <f t="shared" si="9"/>
        <v>SI</v>
      </c>
      <c r="K125" s="2" t="s">
        <v>230</v>
      </c>
    </row>
    <row r="126" spans="1:11" ht="114.75" x14ac:dyDescent="0.2">
      <c r="A126" s="6" t="str">
        <f>'Para-responder'!B128</f>
        <v>7.12</v>
      </c>
      <c r="B126" s="219" t="str">
        <f>'Para-responder'!C128</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LAS REGULACIONES CONTEMPLEN LOS CINCO PUNTOS, COMO MÍNIMO.)</v>
      </c>
      <c r="C126" s="9" t="str">
        <f>'Para-responder'!E128</f>
        <v>SI</v>
      </c>
      <c r="E126" s="2" t="str">
        <f t="shared" si="9"/>
        <v/>
      </c>
      <c r="F126" s="2" t="str">
        <f t="shared" si="9"/>
        <v/>
      </c>
      <c r="G126" s="2" t="str">
        <f t="shared" si="9"/>
        <v>SI</v>
      </c>
      <c r="K126" s="2" t="s">
        <v>230</v>
      </c>
    </row>
    <row r="127" spans="1:11" ht="204" x14ac:dyDescent="0.2">
      <c r="A127" s="6" t="str">
        <f>'Para-responder'!B129</f>
        <v>7.13</v>
      </c>
      <c r="B127" s="219" t="str">
        <f>'Para-responder'!C129</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EN LA PÁGINA SE MUESTREN TODOS LOS PUNTOS.)</v>
      </c>
      <c r="C127" s="9" t="str">
        <f>'Para-responder'!E129</f>
        <v>SI</v>
      </c>
      <c r="E127" s="2" t="str">
        <f>IF(I127="X",$C127,"")</f>
        <v/>
      </c>
      <c r="F127" s="2" t="str">
        <f>IF(J127="X",$C127,"")</f>
        <v>SI</v>
      </c>
      <c r="G127" s="2" t="str">
        <f>IF(K127="X",$C127,"")</f>
        <v/>
      </c>
      <c r="J127" s="2" t="s">
        <v>230</v>
      </c>
    </row>
    <row r="128" spans="1:11" x14ac:dyDescent="0.2">
      <c r="A128" s="6"/>
      <c r="B128" s="210"/>
      <c r="C128" s="9"/>
    </row>
    <row r="129" spans="1:11" x14ac:dyDescent="0.2">
      <c r="A129" s="18">
        <v>8</v>
      </c>
      <c r="B129" s="8" t="s">
        <v>67</v>
      </c>
      <c r="C129" s="7"/>
      <c r="E129" s="19" t="s">
        <v>228</v>
      </c>
      <c r="F129" s="19" t="s">
        <v>229</v>
      </c>
      <c r="G129" s="19" t="s">
        <v>231</v>
      </c>
      <c r="I129" s="19" t="s">
        <v>228</v>
      </c>
      <c r="J129" s="19" t="s">
        <v>229</v>
      </c>
      <c r="K129" s="19" t="s">
        <v>231</v>
      </c>
    </row>
    <row r="130" spans="1:11" ht="38.25" x14ac:dyDescent="0.2">
      <c r="A130" s="6" t="str">
        <f>'Para-responder'!B132</f>
        <v>8.1</v>
      </c>
      <c r="B130" s="219" t="str">
        <f>'Para-responder'!C132</f>
        <v>¿Se cuenta con políticas u otra normativa institucional, de conocimiento general, para el reclutamiento, la selección y promoción del personal? (No aplica a las entidades sujetas al Servicio Civil.)</v>
      </c>
      <c r="C130" s="9" t="str">
        <f>'Para-responder'!E132</f>
        <v>SI</v>
      </c>
      <c r="E130" s="2" t="str">
        <f>IF(I130="X",$C130,"")</f>
        <v/>
      </c>
      <c r="F130" s="2" t="str">
        <f>IF(J130="X",$C130,"")</f>
        <v>SI</v>
      </c>
      <c r="G130" s="2" t="str">
        <f>IF(K130="X",$C130,"")</f>
        <v/>
      </c>
      <c r="J130" s="2" t="s">
        <v>230</v>
      </c>
    </row>
    <row r="131" spans="1:11" ht="38.25" x14ac:dyDescent="0.2">
      <c r="A131" s="6" t="str">
        <f>'Para-responder'!B133</f>
        <v>8.2</v>
      </c>
      <c r="B131" s="219" t="str">
        <f>'Para-responder'!C133</f>
        <v>¿La página de Internet de la institución contiene la información sobre concursos actuales y vínculos para que los participantes envíen la documentación requerida y den seguimiento al avance de esos concursos?</v>
      </c>
      <c r="C131" s="9" t="str">
        <f>'Para-responder'!E133</f>
        <v>SI</v>
      </c>
      <c r="E131" s="2" t="str">
        <f t="shared" ref="E131:G146" si="10">IF(I131="X",$C131,"")</f>
        <v/>
      </c>
      <c r="F131" s="2" t="str">
        <f t="shared" si="10"/>
        <v>SI</v>
      </c>
      <c r="G131" s="2" t="str">
        <f t="shared" si="10"/>
        <v/>
      </c>
      <c r="J131" s="2" t="s">
        <v>230</v>
      </c>
    </row>
    <row r="132" spans="1:11" ht="25.5" x14ac:dyDescent="0.2">
      <c r="A132" s="6" t="str">
        <f>'Para-responder'!B134</f>
        <v>8.3</v>
      </c>
      <c r="B132" s="219" t="str">
        <f>'Para-responder'!C134</f>
        <v>¿La institución aplica mecanismos de verificación de los antecedentes judiciales y la inexistencia de eventuales incompatibilidades o inhabilitaciones de los aspirantes a plazas?</v>
      </c>
      <c r="C132" s="9" t="str">
        <f>'Para-responder'!E134</f>
        <v>SI</v>
      </c>
      <c r="E132" s="2" t="str">
        <f t="shared" si="10"/>
        <v/>
      </c>
      <c r="F132" s="2" t="str">
        <f t="shared" si="10"/>
        <v/>
      </c>
      <c r="G132" s="2" t="str">
        <f t="shared" si="10"/>
        <v>SI</v>
      </c>
      <c r="K132" s="2" t="s">
        <v>230</v>
      </c>
    </row>
    <row r="133" spans="1:11" x14ac:dyDescent="0.2">
      <c r="A133" s="6" t="str">
        <f>'Para-responder'!B135</f>
        <v>8.4</v>
      </c>
      <c r="B133" s="219" t="str">
        <f>'Para-responder'!C135</f>
        <v>¿Existe en la entidad un programa de inducción para los nuevos empleados?</v>
      </c>
      <c r="C133" s="9" t="str">
        <f>'Para-responder'!E135</f>
        <v>SI</v>
      </c>
      <c r="E133" s="2" t="str">
        <f t="shared" si="10"/>
        <v>SI</v>
      </c>
      <c r="F133" s="2" t="str">
        <f t="shared" si="10"/>
        <v/>
      </c>
      <c r="G133" s="2" t="str">
        <f t="shared" si="10"/>
        <v/>
      </c>
      <c r="I133" s="2" t="s">
        <v>230</v>
      </c>
    </row>
    <row r="134" spans="1:11" x14ac:dyDescent="0.2">
      <c r="A134" s="6" t="str">
        <f>'Para-responder'!B136</f>
        <v>8.5</v>
      </c>
      <c r="B134" s="219" t="str">
        <f>'Para-responder'!C136</f>
        <v>¿Se formula y ejecuta un programa anual de capacitación y desarrollo del personal?</v>
      </c>
      <c r="C134" s="9" t="str">
        <f>'Para-responder'!E136</f>
        <v>NO</v>
      </c>
      <c r="E134" s="2" t="str">
        <f t="shared" si="10"/>
        <v>NO</v>
      </c>
      <c r="F134" s="2" t="str">
        <f t="shared" si="10"/>
        <v/>
      </c>
      <c r="G134" s="2" t="str">
        <f t="shared" si="10"/>
        <v/>
      </c>
      <c r="I134" s="2" t="s">
        <v>230</v>
      </c>
    </row>
    <row r="135" spans="1:11" ht="25.5" x14ac:dyDescent="0.2">
      <c r="A135" s="6" t="str">
        <f>'Para-responder'!B137</f>
        <v>8.6</v>
      </c>
      <c r="B135" s="219" t="str">
        <f>'Para-responder'!C137</f>
        <v>¿Se tienen claramente definidos los procedimientos para la medición del desempeño de los funcionarios?</v>
      </c>
      <c r="C135" s="9" t="str">
        <f>'Para-responder'!E137</f>
        <v>SI</v>
      </c>
      <c r="E135" s="2" t="str">
        <f t="shared" si="10"/>
        <v/>
      </c>
      <c r="F135" s="2" t="str">
        <f t="shared" si="10"/>
        <v>SI</v>
      </c>
      <c r="G135" s="2" t="str">
        <f t="shared" si="10"/>
        <v/>
      </c>
      <c r="J135" s="2" t="s">
        <v>230</v>
      </c>
    </row>
    <row r="136" spans="1:11" ht="25.5" x14ac:dyDescent="0.2">
      <c r="A136" s="6" t="str">
        <f>'Para-responder'!B138</f>
        <v>8.7</v>
      </c>
      <c r="B136" s="219" t="str">
        <f>'Para-responder'!C138</f>
        <v>¿Se evaluó, en el periodo al que se refiere el IGI, el desempeño de por lo menos al 95% de los funcionarios?</v>
      </c>
      <c r="C136" s="9" t="str">
        <f>'Para-responder'!E138</f>
        <v>SI</v>
      </c>
      <c r="E136" s="2" t="str">
        <f t="shared" si="10"/>
        <v>SI</v>
      </c>
      <c r="F136" s="2" t="str">
        <f t="shared" si="10"/>
        <v/>
      </c>
      <c r="G136" s="2" t="str">
        <f t="shared" si="10"/>
        <v/>
      </c>
      <c r="I136" s="2" t="s">
        <v>230</v>
      </c>
    </row>
    <row r="137" spans="1:11" ht="25.5" x14ac:dyDescent="0.2">
      <c r="A137" s="6" t="str">
        <f>'Para-responder'!B139</f>
        <v>8.8</v>
      </c>
      <c r="B137" s="219" t="str">
        <f>'Para-responder'!C139</f>
        <v>¿La institución cuenta con medidas para fortalecer el desempeño de los funcionarios, con base en los resultados de la evaluación respectiva?</v>
      </c>
      <c r="C137" s="9" t="str">
        <f>'Para-responder'!E139</f>
        <v>SI</v>
      </c>
      <c r="E137" s="2" t="str">
        <f t="shared" si="10"/>
        <v>SI</v>
      </c>
      <c r="F137" s="2" t="str">
        <f t="shared" si="10"/>
        <v/>
      </c>
      <c r="G137" s="2" t="str">
        <f t="shared" si="10"/>
        <v/>
      </c>
      <c r="I137" s="2" t="s">
        <v>230</v>
      </c>
    </row>
    <row r="138" spans="1:11" ht="25.5" x14ac:dyDescent="0.2">
      <c r="A138" s="6" t="str">
        <f>'Para-responder'!B140</f>
        <v>8.9</v>
      </c>
      <c r="B138" s="219" t="str">
        <f>'Para-responder'!C140</f>
        <v>¿El 100% de los empleados determinados por la unidad de recursos humanos presentó la declaración jurada de bienes en el plazo establecido por la ley?</v>
      </c>
      <c r="C138" s="9" t="str">
        <f>'Para-responder'!E140</f>
        <v>SI</v>
      </c>
      <c r="E138" s="2" t="str">
        <f t="shared" si="10"/>
        <v/>
      </c>
      <c r="F138" s="2" t="str">
        <f t="shared" si="10"/>
        <v/>
      </c>
      <c r="G138" s="2" t="str">
        <f t="shared" si="10"/>
        <v>SI</v>
      </c>
      <c r="K138" s="2" t="s">
        <v>230</v>
      </c>
    </row>
    <row r="139" spans="1:11" ht="25.5" x14ac:dyDescent="0.2">
      <c r="A139" s="6" t="str">
        <f>'Para-responder'!B141</f>
        <v>8.10</v>
      </c>
      <c r="B139" s="219" t="str">
        <f>'Para-responder'!C141</f>
        <v>¿La entidad aplica algún instrumento para medir el clima organizacional al menos una vez al año?</v>
      </c>
      <c r="C139" s="9" t="str">
        <f>'Para-responder'!E141</f>
        <v>NO</v>
      </c>
      <c r="E139" s="2" t="str">
        <f t="shared" si="10"/>
        <v/>
      </c>
      <c r="F139" s="2" t="str">
        <f t="shared" si="10"/>
        <v/>
      </c>
      <c r="G139" s="2" t="str">
        <f t="shared" si="10"/>
        <v>NO</v>
      </c>
      <c r="K139" s="2" t="s">
        <v>230</v>
      </c>
    </row>
    <row r="140" spans="1:11" ht="25.5" x14ac:dyDescent="0.2">
      <c r="A140" s="6" t="str">
        <f>'Para-responder'!B142</f>
        <v>8.11</v>
      </c>
      <c r="B140" s="219" t="str">
        <f>'Para-responder'!C142</f>
        <v>¿Se definen y ejecutan planes de mejora con base en los resultados de las mediciones del clima organizacional?</v>
      </c>
      <c r="C140" s="9" t="str">
        <f>'Para-responder'!E142</f>
        <v>NO</v>
      </c>
      <c r="E140" s="2" t="str">
        <f t="shared" si="10"/>
        <v/>
      </c>
      <c r="F140" s="2" t="str">
        <f t="shared" si="10"/>
        <v/>
      </c>
      <c r="G140" s="2" t="str">
        <f t="shared" si="10"/>
        <v>NO</v>
      </c>
      <c r="K140" s="2" t="s">
        <v>230</v>
      </c>
    </row>
    <row r="141" spans="1:11" ht="102" x14ac:dyDescent="0.2">
      <c r="A141" s="6" t="str">
        <f>'Para-responder'!B143</f>
        <v>8.12</v>
      </c>
      <c r="B141" s="219" t="str">
        <f>'Para-responder'!C143</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EN LA PÁGINA SE MUESTREN TODOS LOS PUNTOS.)</v>
      </c>
      <c r="C141" s="9" t="str">
        <f>'Para-responder'!E143</f>
        <v>NO</v>
      </c>
      <c r="E141" s="2" t="str">
        <f t="shared" si="10"/>
        <v/>
      </c>
      <c r="F141" s="2" t="str">
        <f t="shared" si="10"/>
        <v>NO</v>
      </c>
      <c r="G141" s="2" t="str">
        <f t="shared" si="10"/>
        <v/>
      </c>
      <c r="J141" s="2" t="s">
        <v>230</v>
      </c>
    </row>
    <row r="142" spans="1:11" ht="38.25" x14ac:dyDescent="0.2">
      <c r="A142" s="6" t="str">
        <f>'Para-responder'!B144</f>
        <v>8.13</v>
      </c>
      <c r="B142" s="219" t="str">
        <f>'Para-responder'!C144</f>
        <v>¿La institución publica en su página de Internet o por otros medios, para conocimiento del público en general, los atestados académicos y de experiencia de los puestos gerenciales y políticos?</v>
      </c>
      <c r="C142" s="9" t="str">
        <f>'Para-responder'!E144</f>
        <v>NO</v>
      </c>
      <c r="E142" s="2" t="str">
        <f t="shared" si="10"/>
        <v/>
      </c>
      <c r="F142" s="2" t="str">
        <f t="shared" si="10"/>
        <v>NO</v>
      </c>
      <c r="G142" s="2" t="str">
        <f t="shared" si="10"/>
        <v/>
      </c>
      <c r="J142" s="2" t="s">
        <v>230</v>
      </c>
    </row>
    <row r="143" spans="1:11" ht="38.25" x14ac:dyDescent="0.2">
      <c r="A143" s="6" t="str">
        <f>'Para-responder'!B145</f>
        <v>8.14</v>
      </c>
      <c r="B143" s="219" t="str">
        <f>'Para-responder'!C145</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43" s="9" t="str">
        <f>'Para-responder'!E145</f>
        <v>NO</v>
      </c>
      <c r="E143" s="2" t="str">
        <f t="shared" si="10"/>
        <v/>
      </c>
      <c r="F143" s="2" t="str">
        <f t="shared" si="10"/>
        <v>NO</v>
      </c>
      <c r="G143" s="2" t="str">
        <f t="shared" si="10"/>
        <v/>
      </c>
      <c r="J143" s="2" t="s">
        <v>230</v>
      </c>
    </row>
    <row r="144" spans="1:11" ht="38.25" x14ac:dyDescent="0.2">
      <c r="A144" s="6" t="str">
        <f>'Para-responder'!B146</f>
        <v>8.15</v>
      </c>
      <c r="B144" s="219" t="str">
        <f>'Para-responder'!C146</f>
        <v>¿En la determinación y aplicación de los incrementos salariales por costo de vida se emplean mecanismos que consideren formalmente las estimaciones y supuestos de los ingresos?</v>
      </c>
      <c r="C144" s="9" t="str">
        <f>'Para-responder'!E146</f>
        <v>SI</v>
      </c>
      <c r="E144" s="2" t="str">
        <f t="shared" si="10"/>
        <v>SI</v>
      </c>
      <c r="F144" s="2" t="str">
        <f t="shared" si="10"/>
        <v/>
      </c>
      <c r="G144" s="2" t="str">
        <f t="shared" si="10"/>
        <v/>
      </c>
      <c r="I144" s="2" t="s">
        <v>230</v>
      </c>
    </row>
    <row r="145" spans="1:11" ht="38.25" x14ac:dyDescent="0.2">
      <c r="A145" s="6" t="str">
        <f>'Para-responder'!B147</f>
        <v>8.16</v>
      </c>
      <c r="B145" s="219" t="str">
        <f>'Para-responder'!C147</f>
        <v>¿La institución aplica políticas oficializadas para que el 100% de su personal disfrute de sus vacaciones anualmente, incluyendo un período de al menos tres días consecutivos en fechas diferentes a las de vacaciones colectivas?</v>
      </c>
      <c r="C145" s="9" t="str">
        <f>'Para-responder'!E147</f>
        <v>SI</v>
      </c>
      <c r="E145" s="2" t="str">
        <f t="shared" si="10"/>
        <v/>
      </c>
      <c r="F145" s="2" t="str">
        <f t="shared" si="10"/>
        <v/>
      </c>
      <c r="G145" s="2" t="str">
        <f t="shared" si="10"/>
        <v>SI</v>
      </c>
      <c r="K145" s="2" t="s">
        <v>230</v>
      </c>
    </row>
    <row r="146" spans="1:11" ht="25.5" x14ac:dyDescent="0.2">
      <c r="A146" s="6" t="str">
        <f>'Para-responder'!B148</f>
        <v>8.17</v>
      </c>
      <c r="B146" s="219" t="str">
        <f>'Para-responder'!C148</f>
        <v>¿La institución ejecuta un plan de sucesión para prever la dotación de funcionarios que sustituyan a quienes dejan la entidad?</v>
      </c>
      <c r="C146" s="9" t="str">
        <f>'Para-responder'!E148</f>
        <v>NO</v>
      </c>
      <c r="E146" s="2" t="str">
        <f t="shared" si="10"/>
        <v>NO</v>
      </c>
      <c r="F146" s="2" t="str">
        <f t="shared" si="10"/>
        <v/>
      </c>
      <c r="G146" s="2" t="str">
        <f t="shared" si="10"/>
        <v/>
      </c>
      <c r="I146" s="2" t="s">
        <v>230</v>
      </c>
    </row>
    <row r="147" spans="1:11" x14ac:dyDescent="0.2">
      <c r="A147" s="4"/>
      <c r="B147" s="212"/>
      <c r="C147" s="7"/>
    </row>
    <row r="148" spans="1:11" x14ac:dyDescent="0.2">
      <c r="A148" s="98"/>
      <c r="B148" s="98"/>
      <c r="C148" s="99"/>
      <c r="D148" s="100"/>
      <c r="E148" s="101"/>
      <c r="F148" s="101"/>
      <c r="G148" s="101"/>
      <c r="H148" s="98"/>
      <c r="I148" s="101"/>
      <c r="J148" s="101"/>
      <c r="K148" s="101"/>
    </row>
    <row r="150" spans="1:11" x14ac:dyDescent="0.2">
      <c r="B150" s="12" t="s">
        <v>160</v>
      </c>
      <c r="C150" s="13">
        <f>COUNTIF(C9:C24,"si")</f>
        <v>11</v>
      </c>
      <c r="E150" s="13">
        <f>COUNTIF(E9:E24,"si")</f>
        <v>4</v>
      </c>
      <c r="F150" s="13">
        <f>COUNTIF(F9:F24,"si")</f>
        <v>4</v>
      </c>
      <c r="G150" s="13">
        <f>COUNTIF(G9:G24,"si")</f>
        <v>3</v>
      </c>
    </row>
    <row r="151" spans="1:11" x14ac:dyDescent="0.2">
      <c r="B151" s="12" t="s">
        <v>161</v>
      </c>
      <c r="C151" s="13">
        <f>COUNTIF(C9:C24,"No")</f>
        <v>5</v>
      </c>
      <c r="E151" s="13">
        <f>COUNTIF(E9:E24,"No")</f>
        <v>3</v>
      </c>
      <c r="F151" s="13">
        <f>COUNTIF(F9:F24,"No")</f>
        <v>2</v>
      </c>
      <c r="G151" s="13">
        <f>COUNTIF(G9:G24,"No")</f>
        <v>0</v>
      </c>
    </row>
    <row r="152" spans="1:11" x14ac:dyDescent="0.2">
      <c r="B152" s="12" t="s">
        <v>162</v>
      </c>
      <c r="C152" s="13">
        <f>COUNTIF(C9:C24,"No APLICA")</f>
        <v>0</v>
      </c>
      <c r="E152" s="13">
        <f>COUNTIF(E9:E24,"No APLICA")</f>
        <v>0</v>
      </c>
      <c r="F152" s="13">
        <f>COUNTIF(F9:F24,"No APLICA")</f>
        <v>0</v>
      </c>
      <c r="G152" s="13">
        <f>COUNTIF(G9:G24,"No APLICA")</f>
        <v>0</v>
      </c>
    </row>
    <row r="153" spans="1:11" x14ac:dyDescent="0.2">
      <c r="B153" s="12" t="s">
        <v>560</v>
      </c>
      <c r="C153" s="13">
        <f>IF((SUM(C150:C152)-C152)=0,0,(C150*100/(SUM(C150:C152)-C152)))</f>
        <v>68.75</v>
      </c>
      <c r="E153" s="13">
        <f>IF((SUM(E150:E152)-E152)=0,0,(E150*100/(SUM(E150:E152)-E152)))</f>
        <v>57.142857142857146</v>
      </c>
      <c r="F153" s="13">
        <f>IF((SUM(F150:F152)-F152)=0,0,(F150*100/(SUM(F150:F152)-F152)))</f>
        <v>66.666666666666671</v>
      </c>
      <c r="G153" s="13">
        <f>IF((SUM(G150:G152)-G152)=0,0,(G150*100/(SUM(G150:G152)-G152)))</f>
        <v>100</v>
      </c>
    </row>
    <row r="154" spans="1:11" x14ac:dyDescent="0.2">
      <c r="A154" s="4"/>
      <c r="B154" s="10"/>
      <c r="C154" s="9"/>
      <c r="E154" s="9"/>
      <c r="F154" s="9"/>
      <c r="G154" s="9"/>
    </row>
    <row r="155" spans="1:11" x14ac:dyDescent="0.2">
      <c r="A155" s="4"/>
      <c r="B155" s="12" t="s">
        <v>160</v>
      </c>
      <c r="C155" s="13">
        <f>COUNTIF(C27:C39,"si")</f>
        <v>7</v>
      </c>
      <c r="E155" s="13">
        <f>COUNTIF(E27:E39,"si")</f>
        <v>3</v>
      </c>
      <c r="F155" s="13">
        <f>COUNTIF(F27:F39,"si")</f>
        <v>2</v>
      </c>
      <c r="G155" s="13">
        <f>COUNTIF(G27:G39,"si")</f>
        <v>2</v>
      </c>
    </row>
    <row r="156" spans="1:11" x14ac:dyDescent="0.2">
      <c r="A156" s="4"/>
      <c r="B156" s="12" t="s">
        <v>161</v>
      </c>
      <c r="C156" s="13">
        <f>COUNTIF(C27:C39,"No")</f>
        <v>6</v>
      </c>
      <c r="E156" s="13">
        <f>COUNTIF(E27:E39,"No")</f>
        <v>2</v>
      </c>
      <c r="F156" s="13">
        <f>COUNTIF(F27:F39,"No")</f>
        <v>2</v>
      </c>
      <c r="G156" s="13">
        <f>COUNTIF(G27:G39,"No")</f>
        <v>2</v>
      </c>
    </row>
    <row r="157" spans="1:11" ht="12.75" x14ac:dyDescent="0.2">
      <c r="A157" s="4"/>
      <c r="B157" s="12" t="s">
        <v>162</v>
      </c>
      <c r="C157" s="13">
        <f>COUNTIF(C27:C39,"No APLICA")</f>
        <v>0</v>
      </c>
      <c r="D157" s="1"/>
      <c r="E157" s="13">
        <f>COUNTIF(E27:E39,"No APLICA")</f>
        <v>0</v>
      </c>
      <c r="F157" s="13">
        <f>COUNTIF(F27:F39,"No APLICA")</f>
        <v>0</v>
      </c>
      <c r="G157" s="13">
        <f>COUNTIF(G27:G39,"No APLICA")</f>
        <v>0</v>
      </c>
    </row>
    <row r="158" spans="1:11" ht="12.75" x14ac:dyDescent="0.2">
      <c r="A158" s="4"/>
      <c r="B158" s="12" t="s">
        <v>561</v>
      </c>
      <c r="C158" s="13">
        <f>IF((SUM(C155:C157)-C157)=0,0,(C155*100/(SUM(C155:C157)-C157)))</f>
        <v>53.846153846153847</v>
      </c>
      <c r="D158" s="1"/>
      <c r="E158" s="13">
        <f>IF((SUM(E155:E157)-E157)=0,0,(E155*100/(SUM(E155:E157)-E157)))</f>
        <v>60</v>
      </c>
      <c r="F158" s="13">
        <f>IF((SUM(F155:F157)-F157)=0,0,(F155*100/(SUM(F155:F157)-F157)))</f>
        <v>50</v>
      </c>
      <c r="G158" s="13">
        <f>IF((SUM(G155:G157)-G157)=0,0,(G155*100/(SUM(G155:G157)-G157)))</f>
        <v>50</v>
      </c>
    </row>
    <row r="159" spans="1:11" x14ac:dyDescent="0.2">
      <c r="A159" s="4"/>
      <c r="B159" s="4"/>
      <c r="C159" s="7"/>
      <c r="E159" s="7"/>
      <c r="F159" s="7"/>
      <c r="G159" s="7"/>
    </row>
    <row r="160" spans="1:11" x14ac:dyDescent="0.2">
      <c r="A160" s="6"/>
      <c r="B160" s="12" t="s">
        <v>160</v>
      </c>
      <c r="C160" s="13">
        <f>COUNTIF(C42:C57,"si")</f>
        <v>12</v>
      </c>
      <c r="E160" s="13">
        <f>COUNTIF(E42:E57,"si")</f>
        <v>5</v>
      </c>
      <c r="F160" s="13">
        <f>COUNTIF(F42:F57,"si")</f>
        <v>2</v>
      </c>
      <c r="G160" s="13">
        <f>COUNTIF(G42:G57,"si")</f>
        <v>5</v>
      </c>
    </row>
    <row r="161" spans="1:7" x14ac:dyDescent="0.2">
      <c r="A161" s="6"/>
      <c r="B161" s="12" t="s">
        <v>161</v>
      </c>
      <c r="C161" s="13">
        <f>COUNTIF(C42:C57,"No")</f>
        <v>3</v>
      </c>
      <c r="E161" s="13">
        <f>COUNTIF(E42:E57,"No")</f>
        <v>0</v>
      </c>
      <c r="F161" s="13">
        <f>COUNTIF(F42:F57,"No")</f>
        <v>2</v>
      </c>
      <c r="G161" s="13">
        <f>COUNTIF(G42:G57,"No")</f>
        <v>1</v>
      </c>
    </row>
    <row r="162" spans="1:7" x14ac:dyDescent="0.2">
      <c r="A162" s="6"/>
      <c r="B162" s="12" t="s">
        <v>162</v>
      </c>
      <c r="C162" s="13">
        <f>COUNTIF(C42:C57,"No APLICA")</f>
        <v>1</v>
      </c>
      <c r="E162" s="13">
        <f>COUNTIF(E42:E57,"No APLICA")</f>
        <v>1</v>
      </c>
      <c r="F162" s="13">
        <f>COUNTIF(F42:F57,"No APLICA")</f>
        <v>0</v>
      </c>
      <c r="G162" s="13">
        <f>COUNTIF(G42:G57,"No APLICA")</f>
        <v>0</v>
      </c>
    </row>
    <row r="163" spans="1:7" x14ac:dyDescent="0.2">
      <c r="A163" s="6"/>
      <c r="B163" s="12" t="s">
        <v>562</v>
      </c>
      <c r="C163" s="13">
        <f>IF((SUM(C160:C162)-C162)=0,0,(C160*100/(SUM(C160:C162)-C162)))</f>
        <v>80</v>
      </c>
      <c r="E163" s="13">
        <f>IF((SUM(E160:E162)-E162)=0,0,(E160*100/(SUM(E160:E162)-E162)))</f>
        <v>100</v>
      </c>
      <c r="F163" s="13">
        <f>IF((SUM(F160:F162)-F162)=0,0,(F160*100/(SUM(F160:F162)-F162)))</f>
        <v>50</v>
      </c>
      <c r="G163" s="13">
        <f>IF((SUM(G160:G162)-G162)=0,0,(G160*100/(SUM(G160:G162)-G162)))</f>
        <v>83.333333333333329</v>
      </c>
    </row>
    <row r="164" spans="1:7" x14ac:dyDescent="0.2">
      <c r="A164" s="4"/>
      <c r="B164" s="10"/>
      <c r="C164" s="7"/>
      <c r="E164" s="7"/>
      <c r="F164" s="7"/>
      <c r="G164" s="7"/>
    </row>
    <row r="165" spans="1:7" x14ac:dyDescent="0.2">
      <c r="A165" s="6"/>
      <c r="B165" s="12" t="s">
        <v>160</v>
      </c>
      <c r="C165" s="13">
        <f>COUNTIF(C60:C74,"si")</f>
        <v>10</v>
      </c>
      <c r="E165" s="13">
        <f>COUNTIF(E60:E74,"si")</f>
        <v>3</v>
      </c>
      <c r="F165" s="13">
        <f>COUNTIF(F60:F74,"si")</f>
        <v>2</v>
      </c>
      <c r="G165" s="13">
        <f>COUNTIF(G60:G74,"si")</f>
        <v>5</v>
      </c>
    </row>
    <row r="166" spans="1:7" x14ac:dyDescent="0.2">
      <c r="A166" s="6"/>
      <c r="B166" s="12" t="s">
        <v>161</v>
      </c>
      <c r="C166" s="13">
        <f>COUNTIF(C60:C74,"No")</f>
        <v>5</v>
      </c>
      <c r="E166" s="13">
        <f>COUNTIF(E60:E74,"No")</f>
        <v>3</v>
      </c>
      <c r="F166" s="13">
        <f>COUNTIF(F60:F74,"No")</f>
        <v>2</v>
      </c>
      <c r="G166" s="13">
        <f>COUNTIF(G60:G74,"No")</f>
        <v>0</v>
      </c>
    </row>
    <row r="167" spans="1:7" x14ac:dyDescent="0.2">
      <c r="A167" s="6"/>
      <c r="B167" s="12" t="s">
        <v>162</v>
      </c>
      <c r="C167" s="13">
        <f>COUNTIF(C60:C74,"NO APLICA")</f>
        <v>0</v>
      </c>
      <c r="E167" s="13">
        <f>COUNTIF(E60:E74,"NO APLICA")</f>
        <v>0</v>
      </c>
      <c r="F167" s="13">
        <f>COUNTIF(F60:F74,"NO APLICA")</f>
        <v>0</v>
      </c>
      <c r="G167" s="13">
        <f>COUNTIF(G60:G74,"NO APLICA")</f>
        <v>0</v>
      </c>
    </row>
    <row r="168" spans="1:7" x14ac:dyDescent="0.2">
      <c r="A168" s="6"/>
      <c r="B168" s="12" t="s">
        <v>563</v>
      </c>
      <c r="C168" s="13">
        <f>IF((SUM(C165:C167)-C167)=0,0,(C165*100/(SUM(C165:C167)-C167)))</f>
        <v>66.666666666666671</v>
      </c>
      <c r="E168" s="13">
        <f>IF((SUM(E165:E167)-E167)=0,0,(E165*100/(SUM(E165:E167)-E167)))</f>
        <v>50</v>
      </c>
      <c r="F168" s="13">
        <f>IF((SUM(F165:F167)-F167)=0,0,(F165*100/(SUM(F165:F167)-F167)))</f>
        <v>50</v>
      </c>
      <c r="G168" s="13">
        <f>IF((SUM(G165:G167)-G167)=0,0,(G165*100/(SUM(G165:G167)-G167)))</f>
        <v>100</v>
      </c>
    </row>
    <row r="169" spans="1:7" x14ac:dyDescent="0.2">
      <c r="A169" s="4"/>
      <c r="B169" s="4"/>
      <c r="C169" s="7"/>
      <c r="E169" s="7"/>
      <c r="F169" s="7"/>
      <c r="G169" s="7"/>
    </row>
    <row r="170" spans="1:7" x14ac:dyDescent="0.2">
      <c r="A170" s="6"/>
      <c r="B170" s="12" t="s">
        <v>160</v>
      </c>
      <c r="C170" s="13">
        <f>COUNTIF(C77:C94,"si")</f>
        <v>14</v>
      </c>
      <c r="E170" s="13">
        <f>COUNTIF(E77:E94,"si")</f>
        <v>4</v>
      </c>
      <c r="F170" s="13">
        <f>COUNTIF(F77:F94,"si")</f>
        <v>8</v>
      </c>
      <c r="G170" s="13">
        <f>COUNTIF(G77:G94,"si")</f>
        <v>2</v>
      </c>
    </row>
    <row r="171" spans="1:7" x14ac:dyDescent="0.2">
      <c r="A171" s="6"/>
      <c r="B171" s="12" t="s">
        <v>161</v>
      </c>
      <c r="C171" s="13">
        <f>COUNTIF(C77:C94,"No")</f>
        <v>4</v>
      </c>
      <c r="E171" s="13">
        <f>COUNTIF(E77:E94,"No")</f>
        <v>1</v>
      </c>
      <c r="F171" s="13">
        <f>COUNTIF(F77:F94,"No")</f>
        <v>2</v>
      </c>
      <c r="G171" s="13">
        <f>COUNTIF(G77:G94,"No")</f>
        <v>1</v>
      </c>
    </row>
    <row r="172" spans="1:7" x14ac:dyDescent="0.2">
      <c r="A172" s="6"/>
      <c r="B172" s="12" t="s">
        <v>162</v>
      </c>
      <c r="C172" s="13">
        <f>COUNTIF(C77:C94,"No APLICA")</f>
        <v>0</v>
      </c>
      <c r="E172" s="13">
        <f>COUNTIF(E77:E94,"No APLICA")</f>
        <v>0</v>
      </c>
      <c r="F172" s="13">
        <f>COUNTIF(F77:F94,"No APLICA")</f>
        <v>0</v>
      </c>
      <c r="G172" s="13">
        <f>COUNTIF(G77:G94,"No APLICA")</f>
        <v>0</v>
      </c>
    </row>
    <row r="173" spans="1:7" x14ac:dyDescent="0.2">
      <c r="A173" s="6"/>
      <c r="B173" s="12" t="s">
        <v>564</v>
      </c>
      <c r="C173" s="13">
        <f>IF((SUM(C170:C172)-C172)=0,0,(C170*100/(SUM(C170:C172)-C172)))</f>
        <v>77.777777777777771</v>
      </c>
      <c r="E173" s="13">
        <f>IF((SUM(E170:E172)-E172)=0,0,(E170*100/(SUM(E170:E172)-E172)))</f>
        <v>80</v>
      </c>
      <c r="F173" s="13">
        <f>IF((SUM(F170:F172)-F172)=0,0,(F170*100/(SUM(F170:F172)-F172)))</f>
        <v>80</v>
      </c>
      <c r="G173" s="13">
        <f>IF((SUM(G170:G172)-G172)=0,0,(G170*100/(SUM(G170:G172)-G172)))</f>
        <v>66.666666666666671</v>
      </c>
    </row>
    <row r="174" spans="1:7" x14ac:dyDescent="0.2">
      <c r="A174" s="4"/>
      <c r="B174" s="211"/>
      <c r="C174" s="7"/>
      <c r="E174" s="7"/>
      <c r="F174" s="7"/>
      <c r="G174" s="7"/>
    </row>
    <row r="175" spans="1:7" x14ac:dyDescent="0.2">
      <c r="A175" s="4"/>
      <c r="B175" s="12" t="s">
        <v>160</v>
      </c>
      <c r="C175" s="13">
        <f>COUNTIF(C97:C112,"si")</f>
        <v>4</v>
      </c>
      <c r="E175" s="13">
        <f>COUNTIF(E97:E112,"si")</f>
        <v>1</v>
      </c>
      <c r="F175" s="13">
        <f>COUNTIF(F97:F112,"si")</f>
        <v>2</v>
      </c>
      <c r="G175" s="13">
        <f>COUNTIF(G97:G112,"si")</f>
        <v>1</v>
      </c>
    </row>
    <row r="176" spans="1:7" x14ac:dyDescent="0.2">
      <c r="A176" s="4"/>
      <c r="B176" s="12" t="s">
        <v>161</v>
      </c>
      <c r="C176" s="13">
        <f>COUNTIF(C97:C112,"No")</f>
        <v>12</v>
      </c>
      <c r="E176" s="13">
        <f>COUNTIF(E97:E112,"No")</f>
        <v>6</v>
      </c>
      <c r="F176" s="13">
        <f>COUNTIF(F97:F112,"No")</f>
        <v>2</v>
      </c>
      <c r="G176" s="13">
        <f>COUNTIF(G97:G112,"No")</f>
        <v>4</v>
      </c>
    </row>
    <row r="177" spans="1:11" x14ac:dyDescent="0.2">
      <c r="A177" s="4"/>
      <c r="B177" s="12" t="s">
        <v>162</v>
      </c>
      <c r="C177" s="13">
        <f>COUNTIF(C97:C112,"No APLICA")</f>
        <v>0</v>
      </c>
      <c r="E177" s="13">
        <f>COUNTIF(E97:E112,"No APLICA")</f>
        <v>0</v>
      </c>
      <c r="F177" s="13">
        <f>COUNTIF(F97:F112,"No APLICA")</f>
        <v>0</v>
      </c>
      <c r="G177" s="13">
        <f>COUNTIF(G97:G112,"No APLICA")</f>
        <v>0</v>
      </c>
    </row>
    <row r="178" spans="1:11" x14ac:dyDescent="0.2">
      <c r="A178" s="4"/>
      <c r="B178" s="12" t="s">
        <v>565</v>
      </c>
      <c r="C178" s="13">
        <f>IF((SUM(C175:C177)-C177)=0,0,(C175*100/(SUM(C175:C177)-C177)))</f>
        <v>25</v>
      </c>
      <c r="E178" s="13">
        <f>IF((SUM(E175:E177)-E177)=0,0,(E175*100/(SUM(E175:E177)-E177)))</f>
        <v>14.285714285714286</v>
      </c>
      <c r="F178" s="13">
        <f>IF((SUM(F175:F177)-F177)=0,0,(F175*100/(SUM(F175:F177)-F177)))</f>
        <v>50</v>
      </c>
      <c r="G178" s="13">
        <f>IF((SUM(G175:G177)-G177)=0,0,(G175*100/(SUM(G175:G177)-G177)))</f>
        <v>20</v>
      </c>
    </row>
    <row r="179" spans="1:11" x14ac:dyDescent="0.2">
      <c r="A179" s="4"/>
      <c r="B179" s="10"/>
      <c r="C179" s="7"/>
      <c r="E179" s="7"/>
      <c r="F179" s="7"/>
      <c r="G179" s="7"/>
    </row>
    <row r="180" spans="1:11" x14ac:dyDescent="0.2">
      <c r="A180" s="6"/>
      <c r="B180" s="12" t="s">
        <v>160</v>
      </c>
      <c r="C180" s="13">
        <f>COUNTIF(C115:C127,"si")</f>
        <v>11</v>
      </c>
      <c r="E180" s="13">
        <f>COUNTIF(E115:E127,"si")</f>
        <v>5</v>
      </c>
      <c r="F180" s="13">
        <f>COUNTIF(F115:F127,"si")</f>
        <v>3</v>
      </c>
      <c r="G180" s="13">
        <f>COUNTIF(G115:G127,"si")</f>
        <v>3</v>
      </c>
    </row>
    <row r="181" spans="1:11" x14ac:dyDescent="0.2">
      <c r="A181" s="6"/>
      <c r="B181" s="12" t="s">
        <v>161</v>
      </c>
      <c r="C181" s="13">
        <f>COUNTIF(C115:C127,"No")</f>
        <v>2</v>
      </c>
      <c r="E181" s="13">
        <f>COUNTIF(E115:E127,"No")</f>
        <v>1</v>
      </c>
      <c r="F181" s="13">
        <f>COUNTIF(F115:F127,"No")</f>
        <v>1</v>
      </c>
      <c r="G181" s="13">
        <f>COUNTIF(G115:G127,"No")</f>
        <v>0</v>
      </c>
    </row>
    <row r="182" spans="1:11" x14ac:dyDescent="0.2">
      <c r="A182" s="6"/>
      <c r="B182" s="12" t="s">
        <v>162</v>
      </c>
      <c r="C182" s="13">
        <f>COUNTIF(C115:C127,"No APLICA")</f>
        <v>0</v>
      </c>
      <c r="E182" s="13">
        <f>COUNTIF(E115:E127,"No APLICA")</f>
        <v>0</v>
      </c>
      <c r="F182" s="13">
        <f>COUNTIF(F115:F127,"No APLICA")</f>
        <v>0</v>
      </c>
      <c r="G182" s="13">
        <f>COUNTIF(G115:G127,"No APLICA")</f>
        <v>0</v>
      </c>
    </row>
    <row r="183" spans="1:11" x14ac:dyDescent="0.2">
      <c r="A183" s="6"/>
      <c r="B183" s="12" t="s">
        <v>566</v>
      </c>
      <c r="C183" s="13">
        <f>IF((SUM(C180:C182)-C182)=0,0,(C180*100/(SUM(C180:C182)-C182)))</f>
        <v>84.615384615384613</v>
      </c>
      <c r="E183" s="13">
        <f>IF((SUM(E180:E182)-E182)=0,0,(E180*100/(SUM(E180:E182)-E182)))</f>
        <v>83.333333333333329</v>
      </c>
      <c r="F183" s="13">
        <f>IF((SUM(F180:F182)-F182)=0,0,(F180*100/(SUM(F180:F182)-F182)))</f>
        <v>75</v>
      </c>
      <c r="G183" s="13">
        <f>IF((SUM(G180:G182)-G182)=0,0,(G180*100/(SUM(G180:G182)-G182)))</f>
        <v>100</v>
      </c>
    </row>
    <row r="184" spans="1:11" x14ac:dyDescent="0.2">
      <c r="A184" s="6"/>
      <c r="B184" s="10"/>
      <c r="C184" s="7"/>
      <c r="E184" s="7"/>
      <c r="F184" s="7"/>
      <c r="G184" s="7"/>
    </row>
    <row r="185" spans="1:11" x14ac:dyDescent="0.2">
      <c r="B185" s="12" t="s">
        <v>160</v>
      </c>
      <c r="C185" s="13">
        <f>COUNTIF(C130:C146,"si")</f>
        <v>10</v>
      </c>
      <c r="E185" s="13">
        <f>COUNTIF(E130:E146,"si")</f>
        <v>4</v>
      </c>
      <c r="F185" s="13">
        <f>COUNTIF(F130:F146,"si")</f>
        <v>3</v>
      </c>
      <c r="G185" s="13">
        <f>COUNTIF(G130:G146,"si")</f>
        <v>3</v>
      </c>
    </row>
    <row r="186" spans="1:11" x14ac:dyDescent="0.2">
      <c r="B186" s="12" t="s">
        <v>161</v>
      </c>
      <c r="C186" s="13">
        <f>COUNTIF(C130:C146,"No")</f>
        <v>7</v>
      </c>
      <c r="E186" s="13">
        <f>COUNTIF(E130:E146,"No")</f>
        <v>2</v>
      </c>
      <c r="F186" s="13">
        <f>COUNTIF(F130:F146,"No")</f>
        <v>3</v>
      </c>
      <c r="G186" s="13">
        <f>COUNTIF(G130:G146,"No")</f>
        <v>2</v>
      </c>
    </row>
    <row r="187" spans="1:11" x14ac:dyDescent="0.2">
      <c r="B187" s="12" t="s">
        <v>162</v>
      </c>
      <c r="C187" s="13">
        <f>COUNTIF(C130:C146,"No APLICA")</f>
        <v>0</v>
      </c>
      <c r="E187" s="13">
        <f>COUNTIF(E130:E146,"No APLICA")</f>
        <v>0</v>
      </c>
      <c r="F187" s="13">
        <f>COUNTIF(F130:F146,"No APLICA")</f>
        <v>0</v>
      </c>
      <c r="G187" s="13">
        <f>COUNTIF(G130:G146,"No APLICA")</f>
        <v>0</v>
      </c>
    </row>
    <row r="188" spans="1:11" x14ac:dyDescent="0.2">
      <c r="B188" s="12" t="s">
        <v>567</v>
      </c>
      <c r="C188" s="13">
        <f>IF((SUM(C185:C187)-C187)=0,0,(C185*100/(SUM(C185:C187)-C187)))</f>
        <v>58.823529411764703</v>
      </c>
      <c r="E188" s="13">
        <f>IF((SUM(E185:E187)-E187)=0,0,(E185*100/(SUM(E185:E187)-E187)))</f>
        <v>66.666666666666671</v>
      </c>
      <c r="F188" s="13">
        <f>IF((SUM(F185:F187)-F187)=0,0,(F185*100/(SUM(F185:F187)-F187)))</f>
        <v>50</v>
      </c>
      <c r="G188" s="13">
        <f>IF((SUM(G185:G187)-G187)=0,0,(G185*100/(SUM(G185:G187)-G187)))</f>
        <v>60</v>
      </c>
    </row>
    <row r="189" spans="1:11" x14ac:dyDescent="0.2">
      <c r="E189" s="11"/>
      <c r="F189" s="11"/>
      <c r="G189" s="11"/>
    </row>
    <row r="190" spans="1:11" x14ac:dyDescent="0.2">
      <c r="A190" s="98"/>
      <c r="B190" s="98"/>
      <c r="C190" s="99"/>
      <c r="D190" s="100"/>
      <c r="E190" s="99"/>
      <c r="F190" s="99"/>
      <c r="G190" s="99"/>
      <c r="H190" s="98"/>
      <c r="I190" s="101"/>
      <c r="J190" s="101"/>
      <c r="K190" s="101"/>
    </row>
    <row r="191" spans="1:11" x14ac:dyDescent="0.2">
      <c r="A191" s="4"/>
      <c r="B191" s="4"/>
      <c r="C191" s="7"/>
      <c r="E191" s="7"/>
      <c r="F191" s="7"/>
      <c r="G191" s="7"/>
    </row>
    <row r="192" spans="1:11" x14ac:dyDescent="0.2">
      <c r="A192" s="213"/>
      <c r="B192" s="12" t="s">
        <v>165</v>
      </c>
      <c r="C192" s="15">
        <f>C150+C155+C160+C165+C170+C175+C180+C185</f>
        <v>79</v>
      </c>
      <c r="E192" s="15">
        <f t="shared" ref="E192:G194" si="11">E150+E155+E160+E165+E170+E175+E180+E185</f>
        <v>29</v>
      </c>
      <c r="F192" s="15">
        <f t="shared" si="11"/>
        <v>26</v>
      </c>
      <c r="G192" s="15">
        <f t="shared" si="11"/>
        <v>24</v>
      </c>
    </row>
    <row r="193" spans="1:11" x14ac:dyDescent="0.2">
      <c r="A193" s="213"/>
      <c r="B193" s="12" t="s">
        <v>166</v>
      </c>
      <c r="C193" s="15">
        <f>C151+C156+C161+C166+C171+C176+C181+C186</f>
        <v>44</v>
      </c>
      <c r="E193" s="15">
        <f t="shared" si="11"/>
        <v>18</v>
      </c>
      <c r="F193" s="15">
        <f t="shared" si="11"/>
        <v>16</v>
      </c>
      <c r="G193" s="15">
        <f t="shared" si="11"/>
        <v>10</v>
      </c>
    </row>
    <row r="194" spans="1:11" x14ac:dyDescent="0.2">
      <c r="A194" s="213"/>
      <c r="B194" s="12" t="s">
        <v>167</v>
      </c>
      <c r="C194" s="15">
        <f>C152+C157+C162+C167+C172+C177+C182+C187</f>
        <v>1</v>
      </c>
      <c r="E194" s="15">
        <f t="shared" si="11"/>
        <v>1</v>
      </c>
      <c r="F194" s="15">
        <f t="shared" si="11"/>
        <v>0</v>
      </c>
      <c r="G194" s="15">
        <f t="shared" si="11"/>
        <v>0</v>
      </c>
    </row>
    <row r="195" spans="1:11" x14ac:dyDescent="0.2">
      <c r="A195" s="213"/>
      <c r="B195" s="12" t="s">
        <v>568</v>
      </c>
      <c r="C195" s="15">
        <f>IF((SUM(C192:C194)-C194)=0,0,(C192*100/(SUM(C192:C194)-C194)))</f>
        <v>64.22764227642277</v>
      </c>
      <c r="E195" s="15">
        <f>IF((SUM(E192:E194)-E194)=0,0,(E192*100/(SUM(E192:E194)-E194)))</f>
        <v>61.702127659574465</v>
      </c>
      <c r="F195" s="15">
        <f>IF((SUM(F192:F194)-F194)=0,0,(F192*100/(SUM(F192:F194)-F194)))</f>
        <v>61.904761904761905</v>
      </c>
      <c r="G195" s="15">
        <f>IF((SUM(G192:G194)-G194)=0,0,(G192*100/(SUM(G192:G194)-G194)))</f>
        <v>70.588235294117652</v>
      </c>
    </row>
    <row r="196" spans="1:11" x14ac:dyDescent="0.2">
      <c r="A196" s="213"/>
      <c r="B196" s="213"/>
      <c r="C196" s="7"/>
      <c r="E196" s="7"/>
      <c r="F196" s="7"/>
      <c r="G196" s="7"/>
    </row>
    <row r="197" spans="1:11" x14ac:dyDescent="0.2">
      <c r="A197" s="98"/>
      <c r="B197" s="98"/>
      <c r="C197" s="99"/>
      <c r="D197" s="100"/>
      <c r="E197" s="99"/>
      <c r="F197" s="99"/>
      <c r="G197" s="99"/>
      <c r="H197" s="98"/>
      <c r="I197" s="101"/>
      <c r="J197" s="101"/>
      <c r="K197" s="101"/>
    </row>
    <row r="198" spans="1:11" x14ac:dyDescent="0.2">
      <c r="A198" s="213"/>
      <c r="B198" s="213"/>
      <c r="C198" s="7"/>
      <c r="E198" s="7"/>
      <c r="F198" s="7"/>
      <c r="G198" s="7"/>
    </row>
    <row r="199" spans="1:11" x14ac:dyDescent="0.2">
      <c r="A199" s="213"/>
      <c r="B199" s="214" t="str">
        <f>B153</f>
        <v>Puntaje PLANIFICACIÓN</v>
      </c>
      <c r="C199" s="215">
        <f>C153</f>
        <v>68.75</v>
      </c>
      <c r="E199" s="215">
        <f>E153</f>
        <v>57.142857142857146</v>
      </c>
      <c r="F199" s="215">
        <f>F153</f>
        <v>66.666666666666671</v>
      </c>
      <c r="G199" s="215">
        <f>G153</f>
        <v>100</v>
      </c>
    </row>
    <row r="200" spans="1:11" x14ac:dyDescent="0.2">
      <c r="A200" s="213"/>
      <c r="B200" s="214" t="str">
        <f>B158</f>
        <v>Puntaje FINANCIERO CONTABLE</v>
      </c>
      <c r="C200" s="215">
        <f>C158</f>
        <v>53.846153846153847</v>
      </c>
      <c r="E200" s="215">
        <f>E158</f>
        <v>60</v>
      </c>
      <c r="F200" s="215">
        <f>F158</f>
        <v>50</v>
      </c>
      <c r="G200" s="215">
        <f>G158</f>
        <v>50</v>
      </c>
    </row>
    <row r="201" spans="1:11" x14ac:dyDescent="0.2">
      <c r="A201" s="213"/>
      <c r="B201" s="214" t="str">
        <f>B163</f>
        <v>Puntaje CONTROL INTERNO INSTITUCIONAL</v>
      </c>
      <c r="C201" s="215">
        <f>C163</f>
        <v>80</v>
      </c>
      <c r="E201" s="215">
        <f>E163</f>
        <v>100</v>
      </c>
      <c r="F201" s="215">
        <f>F163</f>
        <v>50</v>
      </c>
      <c r="G201" s="215">
        <f>G163</f>
        <v>83.333333333333329</v>
      </c>
    </row>
    <row r="202" spans="1:11" x14ac:dyDescent="0.2">
      <c r="A202" s="213"/>
      <c r="B202" s="214" t="str">
        <f>B168</f>
        <v>Puntaje CONTRATACIÓN ADMINISTRATIVA</v>
      </c>
      <c r="C202" s="215">
        <f>C168</f>
        <v>66.666666666666671</v>
      </c>
      <c r="E202" s="215">
        <f>E168</f>
        <v>50</v>
      </c>
      <c r="F202" s="215">
        <f>F168</f>
        <v>50</v>
      </c>
      <c r="G202" s="215">
        <f>G168</f>
        <v>100</v>
      </c>
    </row>
    <row r="203" spans="1:11" x14ac:dyDescent="0.2">
      <c r="A203" s="213"/>
      <c r="B203" s="214" t="str">
        <f>B173</f>
        <v>Puntaje PRESUPUESTO</v>
      </c>
      <c r="C203" s="215">
        <f>C173</f>
        <v>77.777777777777771</v>
      </c>
      <c r="E203" s="215">
        <f>E173</f>
        <v>80</v>
      </c>
      <c r="F203" s="215">
        <f>F173</f>
        <v>80</v>
      </c>
      <c r="G203" s="215">
        <f>G173</f>
        <v>66.666666666666671</v>
      </c>
    </row>
    <row r="204" spans="1:11" x14ac:dyDescent="0.2">
      <c r="A204" s="213"/>
      <c r="B204" s="214" t="str">
        <f>B178</f>
        <v>Puntaje TECNOLOGÍAS DE LA INFORMACIÓN</v>
      </c>
      <c r="C204" s="215">
        <f>C178</f>
        <v>25</v>
      </c>
      <c r="E204" s="215">
        <f>E178</f>
        <v>14.285714285714286</v>
      </c>
      <c r="F204" s="215">
        <f>F178</f>
        <v>50</v>
      </c>
      <c r="G204" s="215">
        <f>G178</f>
        <v>20</v>
      </c>
      <c r="I204" s="1"/>
      <c r="J204" s="1"/>
      <c r="K204" s="1"/>
    </row>
    <row r="205" spans="1:11" x14ac:dyDescent="0.2">
      <c r="A205" s="213"/>
      <c r="B205" s="214" t="str">
        <f>B183</f>
        <v>Puntaje SERVICIO AL USUARIO</v>
      </c>
      <c r="C205" s="215">
        <f>C183</f>
        <v>84.615384615384613</v>
      </c>
      <c r="E205" s="215">
        <f>E183</f>
        <v>83.333333333333329</v>
      </c>
      <c r="F205" s="215">
        <f>F183</f>
        <v>75</v>
      </c>
      <c r="G205" s="215">
        <f>G183</f>
        <v>100</v>
      </c>
      <c r="I205" s="1"/>
      <c r="J205" s="1"/>
      <c r="K205" s="1"/>
    </row>
    <row r="206" spans="1:11" x14ac:dyDescent="0.2">
      <c r="A206" s="213"/>
      <c r="B206" s="214" t="str">
        <f>B188</f>
        <v>Puntaje RECURSOS HUMANOS</v>
      </c>
      <c r="C206" s="215">
        <f>C188</f>
        <v>58.823529411764703</v>
      </c>
      <c r="E206" s="215">
        <f>E188</f>
        <v>66.666666666666671</v>
      </c>
      <c r="F206" s="215">
        <f>F188</f>
        <v>50</v>
      </c>
      <c r="G206" s="215">
        <f>G188</f>
        <v>60</v>
      </c>
      <c r="I206" s="1"/>
      <c r="J206" s="1"/>
      <c r="K206" s="1"/>
    </row>
    <row r="207" spans="1:11" x14ac:dyDescent="0.2">
      <c r="A207" s="213"/>
      <c r="B207" s="214"/>
      <c r="C207" s="215"/>
      <c r="E207" s="215"/>
      <c r="F207" s="215"/>
      <c r="G207" s="215"/>
      <c r="I207" s="1"/>
      <c r="J207" s="1"/>
      <c r="K207" s="1"/>
    </row>
    <row r="208" spans="1:11" x14ac:dyDescent="0.2">
      <c r="A208" s="213"/>
      <c r="B208" s="16" t="str">
        <f>B195</f>
        <v>PUNTAJE GLOBAL DEL IGI</v>
      </c>
      <c r="C208" s="17">
        <f>C195</f>
        <v>64.22764227642277</v>
      </c>
      <c r="E208" s="17">
        <f>E195</f>
        <v>61.702127659574465</v>
      </c>
      <c r="F208" s="17">
        <f>F195</f>
        <v>61.904761904761905</v>
      </c>
      <c r="G208" s="17">
        <f>G195</f>
        <v>70.588235294117652</v>
      </c>
      <c r="I208" s="1"/>
      <c r="J208" s="1"/>
      <c r="K208" s="1"/>
    </row>
  </sheetData>
  <sheetProtection password="D3B5" sheet="1" objects="1" scenarios="1"/>
  <protectedRanges>
    <protectedRange sqref="C179 C169 C164 C174 C184 C154 C9:C25 C27:C147 E179:G179 E169:G169 E164:G164 E174:G174 E184:G184 E154:G154" name="Rango2_1"/>
  </protectedRanges>
  <mergeCells count="2">
    <mergeCell ref="A1:C1"/>
    <mergeCell ref="A3:B3"/>
  </mergeCells>
  <dataValidations count="1">
    <dataValidation type="list" allowBlank="1" showInputMessage="1" showErrorMessage="1" sqref="C128 C25">
      <formula1>noap</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tabSelected="1" topLeftCell="A2" workbookViewId="0">
      <selection activeCell="N7" sqref="N7"/>
    </sheetView>
  </sheetViews>
  <sheetFormatPr baseColWidth="10" defaultColWidth="11.5703125" defaultRowHeight="12.75" x14ac:dyDescent="0.2"/>
  <cols>
    <col min="1" max="1" width="4.7109375" style="82" customWidth="1"/>
    <col min="2" max="2" width="51.42578125" style="82" customWidth="1"/>
    <col min="3" max="3" width="2.28515625" style="176" customWidth="1"/>
    <col min="4" max="4" width="15.85546875" style="176" customWidth="1"/>
    <col min="5" max="6" width="2.28515625" style="176" customWidth="1"/>
    <col min="7" max="7" width="15.85546875" style="176" customWidth="1"/>
    <col min="8" max="8" width="2.28515625" style="176" customWidth="1"/>
    <col min="9" max="9" width="15.85546875" style="176" customWidth="1"/>
    <col min="10" max="10" width="2.28515625" style="176" customWidth="1"/>
    <col min="11" max="11" width="15.85546875" style="176" customWidth="1"/>
    <col min="12" max="12" width="4.7109375" style="82" customWidth="1"/>
    <col min="13" max="23" width="11.5703125" style="82"/>
    <col min="24" max="24" width="4.7109375" style="82" hidden="1" customWidth="1"/>
    <col min="25" max="27" width="19.5703125" style="82" hidden="1" customWidth="1"/>
    <col min="28" max="28" width="4.7109375" style="82" hidden="1" customWidth="1"/>
    <col min="29" max="16384" width="11.5703125" style="82"/>
  </cols>
  <sheetData>
    <row r="1" spans="1:28" x14ac:dyDescent="0.2">
      <c r="A1" s="198"/>
      <c r="B1" s="199"/>
      <c r="C1" s="200"/>
      <c r="D1" s="201"/>
      <c r="E1" s="200"/>
      <c r="F1" s="200"/>
      <c r="G1" s="201"/>
      <c r="H1" s="200"/>
      <c r="I1" s="201"/>
      <c r="J1" s="200"/>
      <c r="K1" s="201"/>
      <c r="L1" s="202"/>
      <c r="X1" s="83"/>
      <c r="Y1" s="84"/>
      <c r="Z1" s="84"/>
      <c r="AA1" s="84"/>
      <c r="AB1" s="85"/>
    </row>
    <row r="2" spans="1:28" ht="23.25" x14ac:dyDescent="0.2">
      <c r="A2" s="203"/>
      <c r="B2" s="244" t="s">
        <v>515</v>
      </c>
      <c r="C2" s="244"/>
      <c r="D2" s="244"/>
      <c r="E2" s="244"/>
      <c r="F2" s="244"/>
      <c r="G2" s="244"/>
      <c r="H2" s="244"/>
      <c r="I2" s="244"/>
      <c r="J2" s="244"/>
      <c r="K2" s="244"/>
      <c r="L2" s="204"/>
      <c r="M2" s="86"/>
      <c r="N2" s="86"/>
      <c r="O2" s="86"/>
      <c r="P2" s="86"/>
      <c r="Q2" s="86"/>
      <c r="R2" s="86"/>
      <c r="S2" s="86"/>
      <c r="T2" s="86"/>
      <c r="U2" s="86"/>
      <c r="V2" s="86"/>
      <c r="W2" s="86"/>
      <c r="X2" s="87"/>
      <c r="Y2" s="243" t="s">
        <v>233</v>
      </c>
      <c r="Z2" s="243" t="s">
        <v>232</v>
      </c>
      <c r="AA2" s="243" t="s">
        <v>53</v>
      </c>
      <c r="AB2" s="88"/>
    </row>
    <row r="3" spans="1:28" ht="15.75" x14ac:dyDescent="0.2">
      <c r="A3" s="203"/>
      <c r="B3" s="245" t="str">
        <f>'Para-responder'!D4</f>
        <v>Oficina Nacional de Semillas</v>
      </c>
      <c r="C3" s="245"/>
      <c r="D3" s="245"/>
      <c r="E3" s="245"/>
      <c r="F3" s="245"/>
      <c r="G3" s="245"/>
      <c r="H3" s="245"/>
      <c r="I3" s="245"/>
      <c r="J3" s="245"/>
      <c r="K3" s="245"/>
      <c r="L3" s="204"/>
      <c r="M3" s="86"/>
      <c r="N3" s="86"/>
      <c r="O3" s="86"/>
      <c r="P3" s="86"/>
      <c r="Q3" s="86"/>
      <c r="R3" s="86"/>
      <c r="S3" s="86"/>
      <c r="T3" s="86"/>
      <c r="U3" s="86"/>
      <c r="V3" s="86"/>
      <c r="W3" s="86"/>
      <c r="X3" s="87"/>
      <c r="Y3" s="243" t="s">
        <v>60</v>
      </c>
      <c r="Z3" s="243"/>
      <c r="AA3" s="243"/>
      <c r="AB3" s="88"/>
    </row>
    <row r="4" spans="1:28" ht="15.75" x14ac:dyDescent="0.2">
      <c r="A4" s="205"/>
      <c r="B4" s="206"/>
      <c r="C4" s="206"/>
      <c r="D4" s="206"/>
      <c r="E4" s="207"/>
      <c r="F4" s="207"/>
      <c r="G4" s="207"/>
      <c r="H4" s="207"/>
      <c r="I4" s="207"/>
      <c r="J4" s="207"/>
      <c r="K4" s="207"/>
      <c r="L4" s="208"/>
      <c r="M4" s="86"/>
      <c r="N4" s="86"/>
      <c r="O4" s="86"/>
      <c r="P4" s="86"/>
      <c r="Q4" s="86"/>
      <c r="R4" s="86"/>
      <c r="S4" s="86"/>
      <c r="T4" s="86"/>
      <c r="U4" s="86"/>
      <c r="V4" s="86"/>
      <c r="W4" s="86"/>
      <c r="X4" s="87"/>
      <c r="Y4" s="174"/>
      <c r="Z4" s="174"/>
      <c r="AA4" s="174"/>
      <c r="AB4" s="88"/>
    </row>
    <row r="5" spans="1:28" s="197" customFormat="1" ht="15.75" x14ac:dyDescent="0.2">
      <c r="A5" s="156"/>
      <c r="B5" s="177"/>
      <c r="C5" s="177"/>
      <c r="D5" s="192"/>
      <c r="E5" s="175"/>
      <c r="F5" s="175"/>
      <c r="G5" s="175"/>
      <c r="H5" s="175"/>
      <c r="I5" s="175"/>
      <c r="J5" s="175"/>
      <c r="K5" s="175"/>
      <c r="L5" s="157"/>
      <c r="M5" s="196"/>
      <c r="N5" s="196"/>
      <c r="O5" s="196"/>
      <c r="P5" s="196"/>
      <c r="Q5" s="196"/>
      <c r="R5" s="196"/>
      <c r="S5" s="196"/>
      <c r="T5" s="196"/>
      <c r="U5" s="196"/>
      <c r="V5" s="196"/>
      <c r="W5" s="196"/>
      <c r="X5" s="193"/>
      <c r="Y5" s="194"/>
      <c r="Z5" s="194"/>
      <c r="AA5" s="194"/>
      <c r="AB5" s="195"/>
    </row>
    <row r="6" spans="1:28" ht="15.75" x14ac:dyDescent="0.2">
      <c r="A6" s="158"/>
      <c r="B6" s="159"/>
      <c r="C6" s="181"/>
      <c r="D6" s="182"/>
      <c r="E6" s="183"/>
      <c r="F6" s="175"/>
      <c r="G6" s="175"/>
      <c r="H6" s="175"/>
      <c r="I6" s="175"/>
      <c r="J6" s="175"/>
      <c r="K6" s="175"/>
      <c r="L6" s="160"/>
      <c r="M6" s="89"/>
      <c r="N6" s="89"/>
      <c r="O6" s="89"/>
      <c r="P6" s="89"/>
      <c r="Q6" s="89"/>
      <c r="R6" s="89"/>
      <c r="S6" s="89"/>
      <c r="T6" s="89"/>
      <c r="U6" s="89"/>
      <c r="V6" s="89"/>
      <c r="W6" s="89"/>
      <c r="X6" s="90"/>
      <c r="Y6" s="92"/>
      <c r="Z6" s="92"/>
      <c r="AA6" s="92"/>
      <c r="AB6" s="91"/>
    </row>
    <row r="7" spans="1:28" ht="47.25" x14ac:dyDescent="0.2">
      <c r="A7" s="158"/>
      <c r="B7" s="175"/>
      <c r="C7" s="184"/>
      <c r="D7" s="216" t="s">
        <v>516</v>
      </c>
      <c r="E7" s="185"/>
      <c r="F7" s="175"/>
      <c r="G7" s="217" t="s">
        <v>233</v>
      </c>
      <c r="H7" s="175"/>
      <c r="I7" s="217" t="s">
        <v>232</v>
      </c>
      <c r="J7" s="175"/>
      <c r="K7" s="217" t="s">
        <v>559</v>
      </c>
      <c r="L7" s="160"/>
      <c r="M7" s="89"/>
      <c r="N7" s="89"/>
      <c r="O7" s="89"/>
      <c r="P7" s="89"/>
      <c r="Q7" s="89"/>
      <c r="R7" s="89"/>
      <c r="S7" s="89"/>
      <c r="T7" s="89"/>
      <c r="U7" s="89"/>
      <c r="V7" s="89"/>
      <c r="W7" s="89"/>
      <c r="X7" s="90"/>
      <c r="Y7" s="92"/>
      <c r="Z7" s="92"/>
      <c r="AA7" s="92"/>
      <c r="AB7" s="91"/>
    </row>
    <row r="8" spans="1:28" ht="15.75" x14ac:dyDescent="0.2">
      <c r="A8" s="158"/>
      <c r="B8" s="175"/>
      <c r="C8" s="184"/>
      <c r="D8" s="186"/>
      <c r="E8" s="185"/>
      <c r="F8" s="175"/>
      <c r="G8" s="175"/>
      <c r="H8" s="175"/>
      <c r="I8" s="175"/>
      <c r="J8" s="175"/>
      <c r="K8" s="175"/>
      <c r="L8" s="160"/>
      <c r="M8" s="89"/>
      <c r="N8" s="89"/>
      <c r="O8" s="89"/>
      <c r="P8" s="89"/>
      <c r="Q8" s="89"/>
      <c r="R8" s="89"/>
      <c r="S8" s="89"/>
      <c r="T8" s="89"/>
      <c r="U8" s="89"/>
      <c r="V8" s="89"/>
      <c r="W8" s="89"/>
      <c r="X8" s="90"/>
      <c r="Y8" s="92"/>
      <c r="Z8" s="92"/>
      <c r="AA8" s="92"/>
      <c r="AB8" s="91"/>
    </row>
    <row r="9" spans="1:28" ht="15.75" x14ac:dyDescent="0.25">
      <c r="A9" s="156"/>
      <c r="B9" s="161" t="s">
        <v>449</v>
      </c>
      <c r="C9" s="184"/>
      <c r="D9" s="187">
        <f>'Por-tema'!C199</f>
        <v>68.75</v>
      </c>
      <c r="E9" s="185"/>
      <c r="F9" s="175"/>
      <c r="G9" s="179">
        <f>'Por-tema'!E199</f>
        <v>57.142857142857146</v>
      </c>
      <c r="H9" s="175"/>
      <c r="I9" s="179">
        <f>'Por-tema'!F199</f>
        <v>66.666666666666671</v>
      </c>
      <c r="J9" s="175"/>
      <c r="K9" s="179">
        <f>'Por-tema'!G199</f>
        <v>100</v>
      </c>
      <c r="L9" s="157"/>
      <c r="X9" s="87"/>
      <c r="Y9" s="93" t="e">
        <f>#REF!</f>
        <v>#REF!</v>
      </c>
      <c r="Z9" s="93" t="e">
        <f>#REF!</f>
        <v>#REF!</v>
      </c>
      <c r="AA9" s="93" t="e">
        <f>#REF!</f>
        <v>#REF!</v>
      </c>
      <c r="AB9" s="88"/>
    </row>
    <row r="10" spans="1:28" ht="15.75" x14ac:dyDescent="0.25">
      <c r="A10" s="156"/>
      <c r="B10" s="161" t="s">
        <v>169</v>
      </c>
      <c r="C10" s="184"/>
      <c r="D10" s="187">
        <f>'Por-tema'!C200</f>
        <v>53.846153846153847</v>
      </c>
      <c r="E10" s="185"/>
      <c r="F10" s="175"/>
      <c r="G10" s="179">
        <f>'Por-tema'!E200</f>
        <v>60</v>
      </c>
      <c r="H10" s="175"/>
      <c r="I10" s="179">
        <f>'Por-tema'!F200</f>
        <v>50</v>
      </c>
      <c r="J10" s="175"/>
      <c r="K10" s="179">
        <f>'Por-tema'!G200</f>
        <v>50</v>
      </c>
      <c r="L10" s="157"/>
      <c r="X10" s="87"/>
      <c r="Y10" s="93" t="e">
        <f>#REF!</f>
        <v>#REF!</v>
      </c>
      <c r="Z10" s="93" t="e">
        <f>#REF!</f>
        <v>#REF!</v>
      </c>
      <c r="AA10" s="93" t="e">
        <f>#REF!</f>
        <v>#REF!</v>
      </c>
      <c r="AB10" s="88"/>
    </row>
    <row r="11" spans="1:28" ht="15.75" x14ac:dyDescent="0.25">
      <c r="A11" s="156"/>
      <c r="B11" s="161" t="s">
        <v>450</v>
      </c>
      <c r="C11" s="184"/>
      <c r="D11" s="187">
        <f>'Por-tema'!C201</f>
        <v>80</v>
      </c>
      <c r="E11" s="185"/>
      <c r="F11" s="175"/>
      <c r="G11" s="179">
        <f>'Por-tema'!E201</f>
        <v>100</v>
      </c>
      <c r="H11" s="175"/>
      <c r="I11" s="179">
        <f>'Por-tema'!F201</f>
        <v>50</v>
      </c>
      <c r="J11" s="175"/>
      <c r="K11" s="179">
        <f>'Por-tema'!G201</f>
        <v>83.333333333333329</v>
      </c>
      <c r="L11" s="157"/>
      <c r="X11" s="87"/>
      <c r="Y11" s="93" t="e">
        <f>#REF!</f>
        <v>#REF!</v>
      </c>
      <c r="Z11" s="93" t="e">
        <f>#REF!</f>
        <v>#REF!</v>
      </c>
      <c r="AA11" s="93" t="e">
        <f>#REF!</f>
        <v>#REF!</v>
      </c>
      <c r="AB11" s="88"/>
    </row>
    <row r="12" spans="1:28" ht="15.75" x14ac:dyDescent="0.25">
      <c r="A12" s="156"/>
      <c r="B12" s="161" t="s">
        <v>174</v>
      </c>
      <c r="C12" s="184"/>
      <c r="D12" s="187">
        <f>'Por-tema'!C202</f>
        <v>66.666666666666671</v>
      </c>
      <c r="E12" s="185"/>
      <c r="F12" s="175"/>
      <c r="G12" s="179">
        <f>'Por-tema'!E202</f>
        <v>50</v>
      </c>
      <c r="H12" s="175"/>
      <c r="I12" s="179">
        <f>'Por-tema'!F202</f>
        <v>50</v>
      </c>
      <c r="J12" s="175"/>
      <c r="K12" s="179">
        <f>'Por-tema'!G202</f>
        <v>100</v>
      </c>
      <c r="L12" s="157"/>
      <c r="X12" s="87"/>
      <c r="Y12" s="93" t="e">
        <f>#REF!</f>
        <v>#REF!</v>
      </c>
      <c r="Z12" s="93" t="e">
        <f>#REF!</f>
        <v>#REF!</v>
      </c>
      <c r="AA12" s="93" t="e">
        <f>#REF!</f>
        <v>#REF!</v>
      </c>
      <c r="AB12" s="88"/>
    </row>
    <row r="13" spans="1:28" ht="15.75" x14ac:dyDescent="0.25">
      <c r="A13" s="156"/>
      <c r="B13" s="161" t="s">
        <v>451</v>
      </c>
      <c r="C13" s="184"/>
      <c r="D13" s="187">
        <f>'Por-tema'!C203</f>
        <v>77.777777777777771</v>
      </c>
      <c r="E13" s="185"/>
      <c r="F13" s="175"/>
      <c r="G13" s="179">
        <f>'Por-tema'!E203</f>
        <v>80</v>
      </c>
      <c r="H13" s="175"/>
      <c r="I13" s="179">
        <f>'Por-tema'!F203</f>
        <v>80</v>
      </c>
      <c r="J13" s="175"/>
      <c r="K13" s="179">
        <f>'Por-tema'!G203</f>
        <v>66.666666666666671</v>
      </c>
      <c r="L13" s="157"/>
      <c r="X13" s="87"/>
      <c r="Y13" s="93" t="e">
        <f>#REF!</f>
        <v>#REF!</v>
      </c>
      <c r="Z13" s="93" t="e">
        <f>#REF!</f>
        <v>#REF!</v>
      </c>
      <c r="AA13" s="93" t="e">
        <f>#REF!</f>
        <v>#REF!</v>
      </c>
      <c r="AB13" s="88"/>
    </row>
    <row r="14" spans="1:28" ht="15.75" x14ac:dyDescent="0.25">
      <c r="A14" s="156"/>
      <c r="B14" s="161" t="s">
        <v>175</v>
      </c>
      <c r="C14" s="184"/>
      <c r="D14" s="187">
        <f>'Por-tema'!C204</f>
        <v>25</v>
      </c>
      <c r="E14" s="185"/>
      <c r="F14" s="175"/>
      <c r="G14" s="179">
        <f>'Por-tema'!E204</f>
        <v>14.285714285714286</v>
      </c>
      <c r="H14" s="175"/>
      <c r="I14" s="179">
        <f>'Por-tema'!F204</f>
        <v>50</v>
      </c>
      <c r="J14" s="175"/>
      <c r="K14" s="179">
        <f>'Por-tema'!G204</f>
        <v>20</v>
      </c>
      <c r="L14" s="157"/>
      <c r="X14" s="87"/>
      <c r="Y14" s="93" t="e">
        <f>#REF!</f>
        <v>#REF!</v>
      </c>
      <c r="Z14" s="93" t="e">
        <f>#REF!</f>
        <v>#REF!</v>
      </c>
      <c r="AA14" s="93" t="e">
        <f>#REF!</f>
        <v>#REF!</v>
      </c>
      <c r="AB14" s="88"/>
    </row>
    <row r="15" spans="1:28" ht="15.75" x14ac:dyDescent="0.25">
      <c r="A15" s="156"/>
      <c r="B15" s="161" t="s">
        <v>503</v>
      </c>
      <c r="C15" s="184"/>
      <c r="D15" s="187">
        <f>'Por-tema'!C205</f>
        <v>84.615384615384613</v>
      </c>
      <c r="E15" s="185"/>
      <c r="F15" s="175"/>
      <c r="G15" s="179">
        <f>'Por-tema'!E205</f>
        <v>83.333333333333329</v>
      </c>
      <c r="H15" s="175"/>
      <c r="I15" s="179">
        <f>'Por-tema'!F205</f>
        <v>75</v>
      </c>
      <c r="J15" s="175"/>
      <c r="K15" s="179">
        <f>'Por-tema'!G205</f>
        <v>100</v>
      </c>
      <c r="L15" s="157"/>
      <c r="X15" s="87"/>
      <c r="Y15" s="93" t="e">
        <f>#REF!</f>
        <v>#REF!</v>
      </c>
      <c r="Z15" s="93" t="e">
        <f>#REF!</f>
        <v>#REF!</v>
      </c>
      <c r="AA15" s="93" t="e">
        <f>#REF!</f>
        <v>#REF!</v>
      </c>
      <c r="AB15" s="88"/>
    </row>
    <row r="16" spans="1:28" ht="15.75" x14ac:dyDescent="0.25">
      <c r="A16" s="156"/>
      <c r="B16" s="161" t="s">
        <v>176</v>
      </c>
      <c r="C16" s="184"/>
      <c r="D16" s="187">
        <f>'Por-tema'!C206</f>
        <v>58.823529411764703</v>
      </c>
      <c r="E16" s="185"/>
      <c r="F16" s="175"/>
      <c r="G16" s="179">
        <f>'Por-tema'!E206</f>
        <v>66.666666666666671</v>
      </c>
      <c r="H16" s="175"/>
      <c r="I16" s="179">
        <f>'Por-tema'!F206</f>
        <v>50</v>
      </c>
      <c r="J16" s="175"/>
      <c r="K16" s="179">
        <f>'Por-tema'!G206</f>
        <v>60</v>
      </c>
      <c r="L16" s="157"/>
      <c r="X16" s="87"/>
      <c r="Y16" s="93" t="e">
        <f>#REF!</f>
        <v>#REF!</v>
      </c>
      <c r="Z16" s="93" t="e">
        <f>#REF!</f>
        <v>#REF!</v>
      </c>
      <c r="AA16" s="93" t="e">
        <f>#REF!</f>
        <v>#REF!</v>
      </c>
      <c r="AB16" s="88"/>
    </row>
    <row r="17" spans="1:28" ht="15.75" x14ac:dyDescent="0.25">
      <c r="A17" s="156"/>
      <c r="B17" s="161"/>
      <c r="C17" s="184"/>
      <c r="D17" s="187"/>
      <c r="E17" s="185"/>
      <c r="F17" s="175"/>
      <c r="G17" s="179"/>
      <c r="H17" s="175"/>
      <c r="I17" s="179"/>
      <c r="J17" s="175"/>
      <c r="K17" s="179"/>
      <c r="L17" s="157"/>
      <c r="X17" s="87"/>
      <c r="Y17" s="93"/>
      <c r="Z17" s="93"/>
      <c r="AA17" s="93"/>
      <c r="AB17" s="88"/>
    </row>
    <row r="18" spans="1:28" ht="16.5" thickBot="1" x14ac:dyDescent="0.3">
      <c r="A18" s="156"/>
      <c r="B18" s="162" t="s">
        <v>453</v>
      </c>
      <c r="C18" s="184"/>
      <c r="D18" s="188">
        <f>'Por-tema'!C208</f>
        <v>64.22764227642277</v>
      </c>
      <c r="E18" s="185"/>
      <c r="F18" s="175"/>
      <c r="G18" s="180">
        <f>'Por-tema'!E208</f>
        <v>61.702127659574465</v>
      </c>
      <c r="H18" s="175"/>
      <c r="I18" s="180">
        <f>'Por-tema'!F208</f>
        <v>61.904761904761905</v>
      </c>
      <c r="J18" s="175"/>
      <c r="K18" s="180">
        <f>'Por-tema'!G208</f>
        <v>70.588235294117652</v>
      </c>
      <c r="L18" s="157"/>
      <c r="X18" s="87"/>
      <c r="Y18" s="94" t="e">
        <f>#REF!</f>
        <v>#REF!</v>
      </c>
      <c r="Z18" s="94" t="e">
        <f>#REF!</f>
        <v>#REF!</v>
      </c>
      <c r="AA18" s="94" t="e">
        <f>#REF!</f>
        <v>#REF!</v>
      </c>
      <c r="AB18" s="88"/>
    </row>
    <row r="19" spans="1:28" ht="16.5" thickTop="1" x14ac:dyDescent="0.25">
      <c r="A19" s="156"/>
      <c r="B19" s="162"/>
      <c r="C19" s="189"/>
      <c r="D19" s="190"/>
      <c r="E19" s="191"/>
      <c r="F19" s="175"/>
      <c r="G19" s="179"/>
      <c r="H19" s="175"/>
      <c r="I19" s="179"/>
      <c r="J19" s="175"/>
      <c r="K19" s="179"/>
      <c r="L19" s="157"/>
      <c r="X19" s="87"/>
      <c r="Y19" s="93"/>
      <c r="Z19" s="93"/>
      <c r="AA19" s="93"/>
      <c r="AB19" s="88"/>
    </row>
    <row r="20" spans="1:28" ht="15" x14ac:dyDescent="0.2">
      <c r="A20" s="163"/>
      <c r="B20" s="164"/>
      <c r="C20" s="165"/>
      <c r="D20" s="178"/>
      <c r="E20" s="165"/>
      <c r="F20" s="165"/>
      <c r="G20" s="178"/>
      <c r="H20" s="165"/>
      <c r="I20" s="178"/>
      <c r="J20" s="165"/>
      <c r="K20" s="178"/>
      <c r="L20" s="166"/>
      <c r="X20" s="95"/>
      <c r="Y20" s="96"/>
      <c r="Z20" s="96"/>
      <c r="AA20" s="96"/>
      <c r="AB20" s="97"/>
    </row>
  </sheetData>
  <sheetProtection password="D3B5" sheet="1" objects="1" scenarios="1"/>
  <mergeCells count="4">
    <mergeCell ref="Y3:AA3"/>
    <mergeCell ref="Y2:AA2"/>
    <mergeCell ref="B2:K2"/>
    <mergeCell ref="B3:K3"/>
  </mergeCells>
  <phoneticPr fontId="10" type="noConversion"/>
  <printOptions horizontalCentered="1" verticalCentered="1"/>
  <pageMargins left="0.78740157480314965" right="0.78740157480314965" top="0.98425196850393704" bottom="0.98425196850393704" header="0" footer="0"/>
  <pageSetup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0454488AE94E4AA0EE6E6F3DEE2F50" ma:contentTypeVersion="0" ma:contentTypeDescription="Crear nuevo documento." ma:contentTypeScope="" ma:versionID="c5052840bf05ca78b36c6e1791383cc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B65B09-BAC3-4FFB-B0AC-98B0E58A0B06}">
  <ds:schemaRef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CDABC89-37E2-4496-83DE-CD4ECC7A6AB2}">
  <ds:schemaRefs>
    <ds:schemaRef ds:uri="http://schemas.microsoft.com/sharepoint/v3/contenttype/forms"/>
  </ds:schemaRefs>
</ds:datastoreItem>
</file>

<file path=customXml/itemProps3.xml><?xml version="1.0" encoding="utf-8"?>
<ds:datastoreItem xmlns:ds="http://schemas.openxmlformats.org/officeDocument/2006/customXml" ds:itemID="{C16483DE-F054-472D-9D94-12327C941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Instrucciones</vt:lpstr>
      <vt:lpstr>Para-responder</vt:lpstr>
      <vt:lpstr>Por-tema</vt:lpstr>
      <vt:lpstr>Resultados</vt:lpstr>
      <vt:lpstr>'Para-responder'!Área_de_impresión</vt:lpstr>
      <vt:lpstr>noap</vt:lpstr>
      <vt:lpstr>sino</vt:lpstr>
      <vt:lpstr>'Para-responder'!Títulos_a_imprimir</vt:lpstr>
    </vt:vector>
  </TitlesOfParts>
  <Company>Contraloría General de la República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laura  vindas</cp:lastModifiedBy>
  <cp:lastPrinted>2018-02-16T16:33:00Z</cp:lastPrinted>
  <dcterms:created xsi:type="dcterms:W3CDTF">2012-08-27T15:14:59Z</dcterms:created>
  <dcterms:modified xsi:type="dcterms:W3CDTF">2018-02-16T16:37:01Z</dcterms:modified>
</cp:coreProperties>
</file>