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0" windowWidth="19440" windowHeight="11040" tabRatio="886" activeTab="4"/>
  </bookViews>
  <sheets>
    <sheet name="1-Instrucciones" sheetId="33" r:id="rId1"/>
    <sheet name="2-Datos y otros" sheetId="34" r:id="rId2"/>
    <sheet name="3-Factor de emisión" sheetId="30" r:id="rId3"/>
    <sheet name="4-Datos generales" sheetId="29" r:id="rId4"/>
    <sheet name="5-Edificio 1" sheetId="3" r:id="rId5"/>
    <sheet name="15-Consumo por edificio" sheetId="8" r:id="rId6"/>
    <sheet name="16-Consumo institucional" sheetId="27" r:id="rId7"/>
    <sheet name="17-Histórico" sheetId="31" r:id="rId8"/>
  </sheets>
  <definedNames>
    <definedName name="_xlnm.Print_Area" localSheetId="7">'17-Histórico'!$A$1:$J$44</definedName>
    <definedName name="_xlnm.Print_Area" localSheetId="0">'1-Instrucciones'!$A$1:$J$128</definedName>
    <definedName name="_xlnm.Print_Area" localSheetId="1">'2-Datos y otros'!$A$1:$M$26</definedName>
    <definedName name="_xlnm.Print_Area" localSheetId="3">'4-Datos generales'!$A$1:$L$25</definedName>
  </definedNames>
  <calcPr calcId="145621"/>
</workbook>
</file>

<file path=xl/calcChain.xml><?xml version="1.0" encoding="utf-8"?>
<calcChain xmlns="http://schemas.openxmlformats.org/spreadsheetml/2006/main">
  <c r="B10" i="8" l="1"/>
  <c r="I15" i="3" l="1"/>
  <c r="J15" i="3" s="1"/>
  <c r="I16" i="3"/>
  <c r="J16" i="3" s="1"/>
  <c r="I17" i="3"/>
  <c r="J17" i="3" s="1"/>
  <c r="I18" i="3"/>
  <c r="J18" i="3" s="1"/>
  <c r="I19" i="3"/>
  <c r="J19" i="3" s="1"/>
  <c r="I20" i="3"/>
  <c r="J20" i="3" s="1"/>
  <c r="I21" i="3"/>
  <c r="J21" i="3" s="1"/>
  <c r="I22" i="3"/>
  <c r="J22" i="3" s="1"/>
  <c r="I23" i="3"/>
  <c r="J23" i="3" s="1"/>
  <c r="I24" i="3"/>
  <c r="J24" i="3" s="1"/>
  <c r="I25" i="3"/>
  <c r="J25" i="3" s="1"/>
  <c r="H25" i="3" l="1"/>
  <c r="G25" i="3"/>
  <c r="H24" i="3"/>
  <c r="G24" i="3"/>
  <c r="H23" i="3"/>
  <c r="G23" i="3"/>
  <c r="H22" i="3"/>
  <c r="G22" i="3"/>
  <c r="H21" i="3"/>
  <c r="G21" i="3"/>
  <c r="H20" i="3"/>
  <c r="G20" i="3"/>
  <c r="H19" i="3"/>
  <c r="G19" i="3"/>
  <c r="H18" i="3"/>
  <c r="G18" i="3"/>
  <c r="H17" i="3"/>
  <c r="G17" i="3"/>
  <c r="H16" i="3"/>
  <c r="G16" i="3"/>
  <c r="H15" i="3"/>
  <c r="G15" i="3"/>
  <c r="I14" i="3"/>
  <c r="J14" i="3" s="1"/>
  <c r="J27" i="3" s="1"/>
  <c r="H14" i="3"/>
  <c r="G14" i="3"/>
  <c r="J26" i="3" l="1"/>
  <c r="B11" i="27"/>
  <c r="C11" i="27"/>
  <c r="D11" i="27"/>
  <c r="E11" i="27"/>
  <c r="F11" i="27"/>
  <c r="B12" i="27"/>
  <c r="C12" i="27"/>
  <c r="D12" i="27"/>
  <c r="E12" i="27"/>
  <c r="F12" i="27"/>
  <c r="B13" i="27"/>
  <c r="C13" i="27"/>
  <c r="D13" i="27"/>
  <c r="E13" i="27"/>
  <c r="F13" i="27"/>
  <c r="B14" i="27"/>
  <c r="C14" i="27"/>
  <c r="D14" i="27"/>
  <c r="E14" i="27"/>
  <c r="F14" i="27"/>
  <c r="B15" i="27"/>
  <c r="C15" i="27"/>
  <c r="D15" i="27"/>
  <c r="E15" i="27"/>
  <c r="F15" i="27"/>
  <c r="B16" i="27"/>
  <c r="C16" i="27"/>
  <c r="D16" i="27"/>
  <c r="E16" i="27"/>
  <c r="F16" i="27"/>
  <c r="B17" i="27"/>
  <c r="C17" i="27"/>
  <c r="D17" i="27"/>
  <c r="E17" i="27"/>
  <c r="F17" i="27"/>
  <c r="B18" i="27"/>
  <c r="C18" i="27"/>
  <c r="D18" i="27"/>
  <c r="E18" i="27"/>
  <c r="F18" i="27"/>
  <c r="B19" i="27"/>
  <c r="C19" i="27"/>
  <c r="D19" i="27"/>
  <c r="E19" i="27"/>
  <c r="F19" i="27"/>
  <c r="B20" i="27"/>
  <c r="C20" i="27"/>
  <c r="D20" i="27"/>
  <c r="E20" i="27"/>
  <c r="F20" i="27"/>
  <c r="B21" i="27"/>
  <c r="C21" i="27"/>
  <c r="D21" i="27"/>
  <c r="E21" i="27"/>
  <c r="F21" i="27"/>
  <c r="C10" i="27"/>
  <c r="D10" i="27"/>
  <c r="E10" i="27"/>
  <c r="F10" i="27"/>
  <c r="B10" i="27"/>
  <c r="G18" i="8"/>
  <c r="F18" i="8"/>
  <c r="E18" i="8"/>
  <c r="C18" i="8"/>
  <c r="D18" i="8"/>
  <c r="G17" i="8"/>
  <c r="F17" i="8"/>
  <c r="E17" i="8"/>
  <c r="C17" i="8"/>
  <c r="G16" i="8"/>
  <c r="F16" i="8"/>
  <c r="E16" i="8"/>
  <c r="C16" i="8"/>
  <c r="G15" i="8"/>
  <c r="F15" i="8"/>
  <c r="E15" i="8"/>
  <c r="C15" i="8"/>
  <c r="D15" i="8"/>
  <c r="G14" i="8"/>
  <c r="F14" i="8"/>
  <c r="E14" i="8"/>
  <c r="C14" i="8"/>
  <c r="D14" i="8"/>
  <c r="G13" i="8"/>
  <c r="F13" i="8"/>
  <c r="E13" i="8"/>
  <c r="C13" i="8"/>
  <c r="G12" i="8"/>
  <c r="F12" i="8"/>
  <c r="E12" i="8"/>
  <c r="C12" i="8"/>
  <c r="G11" i="8"/>
  <c r="F11" i="8"/>
  <c r="E11" i="8"/>
  <c r="C11" i="8"/>
  <c r="G10" i="8"/>
  <c r="F10" i="8"/>
  <c r="E10" i="8"/>
  <c r="C10" i="8"/>
  <c r="D10" i="8"/>
  <c r="D11" i="8"/>
  <c r="D12" i="8"/>
  <c r="D13" i="8"/>
  <c r="D16" i="8"/>
  <c r="D17" i="8"/>
  <c r="C26" i="3"/>
  <c r="D9" i="8" s="1"/>
  <c r="J12" i="27" l="1"/>
  <c r="J14" i="27"/>
  <c r="J16" i="27"/>
  <c r="J18" i="27"/>
  <c r="J20" i="27"/>
  <c r="J11" i="27"/>
  <c r="J13" i="27"/>
  <c r="J15" i="27"/>
  <c r="J17" i="27"/>
  <c r="J19" i="27"/>
  <c r="J21" i="27"/>
  <c r="J10" i="27"/>
  <c r="H21" i="27"/>
  <c r="H20" i="27"/>
  <c r="H19" i="27"/>
  <c r="J17" i="8"/>
  <c r="H13" i="8"/>
  <c r="K13" i="8" s="1"/>
  <c r="L13" i="8" s="1"/>
  <c r="I16" i="8"/>
  <c r="H17" i="8"/>
  <c r="K17" i="8" s="1"/>
  <c r="L17" i="8" s="1"/>
  <c r="H15" i="8"/>
  <c r="K15" i="8" s="1"/>
  <c r="L15" i="8" s="1"/>
  <c r="I15" i="8"/>
  <c r="H17" i="27"/>
  <c r="H18" i="27"/>
  <c r="H16" i="27"/>
  <c r="H14" i="27"/>
  <c r="H12" i="27"/>
  <c r="H15" i="27"/>
  <c r="H13" i="27"/>
  <c r="H12" i="8"/>
  <c r="K12" i="8" s="1"/>
  <c r="L12" i="8" s="1"/>
  <c r="J12" i="8"/>
  <c r="I12" i="8"/>
  <c r="J14" i="8"/>
  <c r="H16" i="8"/>
  <c r="K16" i="8" s="1"/>
  <c r="L16" i="8" s="1"/>
  <c r="I17" i="8"/>
  <c r="H18" i="8"/>
  <c r="K18" i="8" s="1"/>
  <c r="L18" i="8" s="1"/>
  <c r="J18" i="8"/>
  <c r="I18" i="8"/>
  <c r="J15" i="8"/>
  <c r="J16" i="8"/>
  <c r="H11" i="8"/>
  <c r="K11" i="8" s="1"/>
  <c r="L11" i="8" s="1"/>
  <c r="J11" i="8"/>
  <c r="H10" i="27"/>
  <c r="I11" i="8"/>
  <c r="H11" i="27"/>
  <c r="H10" i="8"/>
  <c r="K10" i="8" s="1"/>
  <c r="L10" i="8" s="1"/>
  <c r="G21" i="27"/>
  <c r="G19" i="27"/>
  <c r="G17" i="27"/>
  <c r="G15" i="27"/>
  <c r="G13" i="27"/>
  <c r="G11" i="27"/>
  <c r="J13" i="8"/>
  <c r="G10" i="27"/>
  <c r="G20" i="27"/>
  <c r="G18" i="27"/>
  <c r="G16" i="27"/>
  <c r="G14" i="27"/>
  <c r="G12" i="27"/>
  <c r="F23" i="27"/>
  <c r="E23" i="27"/>
  <c r="J10" i="8"/>
  <c r="I10" i="8"/>
  <c r="I14" i="8"/>
  <c r="H14" i="8"/>
  <c r="K14" i="8" s="1"/>
  <c r="L14" i="8" s="1"/>
  <c r="I13" i="8"/>
  <c r="J22" i="27" l="1"/>
  <c r="C3" i="31"/>
  <c r="B3" i="27"/>
  <c r="C23" i="27"/>
  <c r="A28" i="8"/>
  <c r="B18" i="8"/>
  <c r="B17" i="8"/>
  <c r="B16" i="8"/>
  <c r="B15" i="8"/>
  <c r="B14" i="8"/>
  <c r="B12" i="8"/>
  <c r="B11" i="8"/>
  <c r="B13" i="8"/>
  <c r="B9" i="8"/>
  <c r="C3" i="8"/>
  <c r="D26" i="3"/>
  <c r="C27" i="3"/>
  <c r="D27" i="3"/>
  <c r="E9" i="8" s="1"/>
  <c r="E27" i="3"/>
  <c r="F9" i="8" s="1"/>
  <c r="F19" i="8" s="1"/>
  <c r="F27" i="3"/>
  <c r="G9" i="8" s="1"/>
  <c r="G19" i="8" s="1"/>
  <c r="B27" i="3"/>
  <c r="C9" i="8" s="1"/>
  <c r="B26" i="3"/>
  <c r="I11" i="27"/>
  <c r="I12" i="27"/>
  <c r="I13" i="27"/>
  <c r="I14" i="27"/>
  <c r="I15" i="27"/>
  <c r="I16" i="27"/>
  <c r="I17" i="27"/>
  <c r="I18" i="27"/>
  <c r="I19" i="27"/>
  <c r="I20" i="27"/>
  <c r="I21" i="27"/>
  <c r="I10" i="27"/>
  <c r="K10" i="27" l="1"/>
  <c r="K20" i="27"/>
  <c r="K18" i="27"/>
  <c r="K16" i="27"/>
  <c r="K14" i="27"/>
  <c r="K12" i="27"/>
  <c r="K21" i="27"/>
  <c r="K19" i="27"/>
  <c r="K17" i="27"/>
  <c r="K15" i="27"/>
  <c r="K13" i="27"/>
  <c r="K11" i="27"/>
  <c r="B23" i="27"/>
  <c r="C19" i="8"/>
  <c r="D23" i="27"/>
  <c r="B22" i="27"/>
  <c r="D22" i="27"/>
  <c r="D19" i="8"/>
  <c r="I26" i="3"/>
  <c r="E19" i="8"/>
  <c r="G27" i="3"/>
  <c r="H9" i="8" s="1"/>
  <c r="K9" i="8" s="1"/>
  <c r="H27" i="3"/>
  <c r="I9" i="8" s="1"/>
  <c r="I27" i="3"/>
  <c r="J9" i="8" s="1"/>
  <c r="K19" i="8" l="1"/>
  <c r="L20" i="8" s="1"/>
  <c r="L9" i="8"/>
  <c r="L19" i="8" s="1"/>
  <c r="I23" i="27"/>
  <c r="J23" i="27" s="1"/>
  <c r="G23" i="27"/>
  <c r="H23" i="27"/>
  <c r="I20" i="8"/>
  <c r="H20" i="8"/>
  <c r="J19" i="8"/>
  <c r="K20" i="8" s="1"/>
  <c r="I22" i="27"/>
  <c r="K23" i="27" l="1"/>
</calcChain>
</file>

<file path=xl/comments1.xml><?xml version="1.0" encoding="utf-8"?>
<comments xmlns="http://schemas.openxmlformats.org/spreadsheetml/2006/main">
  <authors>
    <author>ssolera</author>
  </authors>
  <commentList>
    <comment ref="A29" authorId="0">
      <text>
        <r>
          <rPr>
            <b/>
            <sz val="8"/>
            <color indexed="81"/>
            <rFont val="Tahoma"/>
            <family val="2"/>
          </rPr>
          <t>Clave de desprotección:  pgai</t>
        </r>
      </text>
    </comment>
  </commentList>
</comments>
</file>

<file path=xl/comments2.xml><?xml version="1.0" encoding="utf-8"?>
<comments xmlns="http://schemas.openxmlformats.org/spreadsheetml/2006/main">
  <authors>
    <author>ssolera</author>
  </authors>
  <commentList>
    <comment ref="B12" authorId="0">
      <text>
        <r>
          <rPr>
            <sz val="9"/>
            <color indexed="81"/>
            <rFont val="Tahoma"/>
            <family val="2"/>
          </rPr>
          <t>En estas celdas, se debe colocar el dato total del consumo de energía.  Si el edificio tiene diferentes medidores, se debe de sumar el consumo de energía de las facturaciones que se tengan y colocarla en la celda del mes que corresponda.</t>
        </r>
      </text>
    </comment>
    <comment ref="C12" authorId="0">
      <text>
        <r>
          <rPr>
            <sz val="9"/>
            <color indexed="81"/>
            <rFont val="Tahoma"/>
            <family val="2"/>
          </rPr>
          <t>En estas celdas se debe colocar el valor  de demanda máxima.  Si el edificio tiene más de un medidor, se debe tomar el valor máximo de las demandas de las facturaciones existentes y colocarla en la celda del mes que corresponda.</t>
        </r>
      </text>
    </comment>
    <comment ref="C26" authorId="0">
      <text>
        <r>
          <rPr>
            <sz val="8"/>
            <color indexed="81"/>
            <rFont val="Tahoma"/>
            <family val="2"/>
          </rPr>
          <t>Se debe colocar el valor máximo que se presente de entre todos los meses.</t>
        </r>
      </text>
    </comment>
  </commentList>
</comments>
</file>

<file path=xl/sharedStrings.xml><?xml version="1.0" encoding="utf-8"?>
<sst xmlns="http://schemas.openxmlformats.org/spreadsheetml/2006/main" count="241" uniqueCount="138">
  <si>
    <t>Mes</t>
  </si>
  <si>
    <t xml:space="preserve">Enero </t>
  </si>
  <si>
    <t>Febrero</t>
  </si>
  <si>
    <t>Marzo</t>
  </si>
  <si>
    <t>Abril</t>
  </si>
  <si>
    <t>Mayo</t>
  </si>
  <si>
    <t>Junio</t>
  </si>
  <si>
    <t>Julio</t>
  </si>
  <si>
    <t xml:space="preserve">Agosto </t>
  </si>
  <si>
    <t>Septiembre</t>
  </si>
  <si>
    <t>Octubre</t>
  </si>
  <si>
    <t>Noviembre</t>
  </si>
  <si>
    <t>Diciembre</t>
  </si>
  <si>
    <t>NOMBRE DEL EDIFICIO/DEPENDENCIA:</t>
  </si>
  <si>
    <t>INSTITUCION:</t>
  </si>
  <si>
    <t>FECHA DE ACTUALIZACIÓN:</t>
  </si>
  <si>
    <t>Edificio/ Dependencia</t>
  </si>
  <si>
    <t>Indicadores</t>
  </si>
  <si>
    <t>#</t>
  </si>
  <si>
    <t>Enero</t>
  </si>
  <si>
    <t>Agosto</t>
  </si>
  <si>
    <t>Energía    (kWh)</t>
  </si>
  <si>
    <t>Total</t>
  </si>
  <si>
    <t>PROMEDIO</t>
  </si>
  <si>
    <t>Demanda máxima       (kW)</t>
  </si>
  <si>
    <t>Demanda máxima   (kW)</t>
  </si>
  <si>
    <t>Promedio</t>
  </si>
  <si>
    <t>Institución:</t>
  </si>
  <si>
    <t>Responsable institucional:</t>
  </si>
  <si>
    <t>Dependencia:</t>
  </si>
  <si>
    <t>Responsable de registro:</t>
  </si>
  <si>
    <t>Teléfono:</t>
  </si>
  <si>
    <t>NÚMERO DE MEDIDORES:</t>
  </si>
  <si>
    <t>Área fisica (m2)</t>
  </si>
  <si>
    <t>Correo electrónico:</t>
  </si>
  <si>
    <t>Total de medidores:</t>
  </si>
  <si>
    <t>Total de edificios:</t>
  </si>
  <si>
    <t>Fuente de información:</t>
  </si>
  <si>
    <t>Detalle</t>
  </si>
  <si>
    <t>Unidad</t>
  </si>
  <si>
    <t>ENCARGADO DE REGISTRO:</t>
  </si>
  <si>
    <t>AÑO</t>
  </si>
  <si>
    <t>GRÁFICO CONTROL DE CONSUMO DE ENERGÍA ELÉCTRICA</t>
  </si>
  <si>
    <t>Año</t>
  </si>
  <si>
    <t>HISTÓRICO DE CONSUMO DE ENERGÍA ELÉCTRICA INSTITUCIONAL</t>
  </si>
  <si>
    <t>CONSUMO DE ENERGÍA ELÉCTRICA INSTITUCIONAL</t>
  </si>
  <si>
    <t>GRÁFICO DE CONSUMO DE ENERGÍA ELÉCTRICA INSTITUCIONAL</t>
  </si>
  <si>
    <t>Consideraciones importantes</t>
  </si>
  <si>
    <t>Factor de emisión</t>
  </si>
  <si>
    <t>Período del reporte:</t>
  </si>
  <si>
    <t>Importe             (¢)</t>
  </si>
  <si>
    <t>Toneladas de dióxido de carbono equivalente (tCO2e)</t>
  </si>
  <si>
    <t>20..</t>
  </si>
  <si>
    <t>Energía     (kWh)</t>
  </si>
  <si>
    <t>Consumo de energía eléctrica por  empleado (kWh /Nº empleados)</t>
  </si>
  <si>
    <t>Consumo de energía eléctrica por área física        (kWh/ m2)</t>
  </si>
  <si>
    <t>Consumo de energía eléctrica por área física       (kWh/ m2)</t>
  </si>
  <si>
    <t>Consumo de energía eléctrica por empleado        (kWh /Nº empleados)</t>
  </si>
  <si>
    <t>PERÍODO DEL REPORTE:</t>
  </si>
  <si>
    <t>Hojas contenidas en el archivo</t>
  </si>
  <si>
    <t>Instrucciones</t>
  </si>
  <si>
    <t>Datos Generales</t>
  </si>
  <si>
    <t>Factor de Emisión</t>
  </si>
  <si>
    <t>Edificio 1</t>
  </si>
  <si>
    <t>Edificio 2</t>
  </si>
  <si>
    <t>Edificio 3</t>
  </si>
  <si>
    <t>Edificio 4</t>
  </si>
  <si>
    <t>Edificio 5</t>
  </si>
  <si>
    <t>Edificio 6</t>
  </si>
  <si>
    <t>Edificio 7</t>
  </si>
  <si>
    <t>Edificio 8</t>
  </si>
  <si>
    <t>Edificio 9</t>
  </si>
  <si>
    <t>Edificio 10</t>
  </si>
  <si>
    <t>Consumo por edificio</t>
  </si>
  <si>
    <t>Consumo institucional</t>
  </si>
  <si>
    <t>Histórico</t>
  </si>
  <si>
    <t xml:space="preserve">Intrucciones para completar la hoja de registro </t>
  </si>
  <si>
    <t>"GE-Energía Eléctrica-Controles de consumo e indicadores"</t>
  </si>
  <si>
    <t>Número de empleados</t>
  </si>
  <si>
    <t>Estimado usuario, la información contenida en este archivo tiene como propósito orientarlo sobre la forma de completar cada una de las hojas creadas, por favor lea la información.</t>
  </si>
  <si>
    <t>Estudie la hoja de "Datos e indicadores", en ella encontrará información de las hojas metodológicas de los datos estadísticos e indicadores solicitados, de igual forma encontrará definiciones y las fórmulas aplicadas, con mayor detalle.</t>
  </si>
  <si>
    <t xml:space="preserve">Cuando las hojas están protegidas, el cursor solo se mueve sobre las celdas desbloqueadas y solo en ellas se puede escribir. </t>
  </si>
  <si>
    <t>De las siguientes hojas, se debe completar la información solicitada:</t>
  </si>
  <si>
    <t>Hoja(s)</t>
  </si>
  <si>
    <t>Datos solicitados</t>
  </si>
  <si>
    <t>Datos generales</t>
  </si>
  <si>
    <t>Todos los datos solicitados</t>
  </si>
  <si>
    <t>5-14</t>
  </si>
  <si>
    <t>Edificio 1 al Edificio 10</t>
  </si>
  <si>
    <t>En las siguientes hojas, existen celdas con información y fórmulas ya establecidas para el cálculo de los indicadores, de datos totales y promedios, por lo que las celdas está bloqueadas:</t>
  </si>
  <si>
    <t>Ubicación de las fórmulas establecidas</t>
  </si>
  <si>
    <t>Toda la hoja contiene fórmulas establecidas.  Solo la celda de "Período reportado" no se encuentra protegida, por lo que se debe completar</t>
  </si>
  <si>
    <t>La mayoría de hojas de este archivo están protegidas, pues existen vínculos entre celdas de diferentes hojas.  Por ejemplo:</t>
  </si>
  <si>
    <t>En la hoja "Datos generales", la celda correspondiente a "Institución" se encuentra vinculada varias celdas de diferentes hojas, esto se hace con el fin de no digitar repetidamente el nombre de la institución, por ello, las celdas de estos datos se encuentran protegidas, para que no se sobreescriba en ellas.</t>
  </si>
  <si>
    <t>La hoja de "Factores de emisión" se encuentra protegida con una contraseña, pues contiene información que está vinculada en varias hojas del archivo, con el fin de realizar los cálculos requeridos.  Para desactivar la protección, se debe colocar el cursor del mouse sobre la pestaña del nombre de la hoja, se oprime la tecla derecha del mouse, de la lista que se despliega busque la opción "Desproteger hoja" y seleccionelo.  La contraseña de desactivación o viceversa es:  pgai (todo en minúscula)</t>
  </si>
  <si>
    <t>Para desactivar la opción de protección, el cursor del mouse se debe colocar sobre la pestaña con el nombre de la hoja, se oprime la tecla derecha del mouse, de la lista que se despliega busque la opción "Desproteger hoja" y seleccionelo.</t>
  </si>
  <si>
    <t>Datos estadísticos mensuales de energía, demanda, importe, cantidad de empleados y área física.</t>
  </si>
  <si>
    <t>Todos los datos requeridos por la hoja.  Esta hoja se debe arrastrar la información de años anteriores.</t>
  </si>
  <si>
    <t>Columna de los indicadores consumo de energía eléctrica por empleado, consumo de energía eléctrica por área física  y toneladas de dióxido de carbono equivalentes.  Últimas dos filas de cada tabla, contiene fórmula de suma y promedio.</t>
  </si>
  <si>
    <t>Cantidad de empleados    (N° empleados)</t>
  </si>
  <si>
    <t>CONTROL DE CONSUMO DE ENERGÍA ELÉCTRICA DEL EDIFICIO</t>
  </si>
  <si>
    <t>-</t>
  </si>
  <si>
    <t>Datos y otros</t>
  </si>
  <si>
    <t>Estimado usuario, a continuación se brinda en detalle la información sobre datos estadísticos e indicadores aplicados en las hojas "Edificio #", de igual forma se brinda información sobre datos de conversión de unidades.</t>
  </si>
  <si>
    <t>Hojas metodológicas</t>
  </si>
  <si>
    <t>Para mayor información acceda la siguiente página web:</t>
  </si>
  <si>
    <t>http://www.digeca.go.cr/ambientalizacion/herramientasPGA.html</t>
  </si>
  <si>
    <t xml:space="preserve">Las hojas metodológicas son documentos que brindan detalles sobre definiciones, metologías de cálculo y de las hojas requeridas de completar para la obtención del total de energía eléctrica consumida en la Institución.   Para este tema se han generado las siguientes hojas metodológicas: </t>
  </si>
  <si>
    <t>Energía eléctrica, demanda, importe, cantidad de empleados y área física</t>
  </si>
  <si>
    <t>Consumo de energía eléctrica por empleado</t>
  </si>
  <si>
    <t>Consumo de energía eléctrica por área física</t>
  </si>
  <si>
    <t>Hoja metodológica de indicadores:</t>
  </si>
  <si>
    <t>Hoja metodológica de datos estadísticos requeridos:</t>
  </si>
  <si>
    <t>kgCO2e / kWh</t>
  </si>
  <si>
    <t>Kilogramos de dióxido de carbono equivalente          
(kg CO2e)</t>
  </si>
  <si>
    <t>Kilogramos de dióxido de carbono equivalente 
(kg CO2e)</t>
  </si>
  <si>
    <t>TOTAL</t>
  </si>
  <si>
    <t>Kilogramos de dióxido de carbono equivalente por empleado
(kg CO2e/empleado)</t>
  </si>
  <si>
    <t>Consumo de energía eléctrica por empleado al mes  (kWh/empleado/mes)</t>
  </si>
  <si>
    <t>Consumo de energía eléctrica por área física  por mes  (kWh/m2/mes)</t>
  </si>
  <si>
    <t>Kilogramos de dióxido de carbono equivalente por mes
(kg CO2e/mes)</t>
  </si>
  <si>
    <t>Kilogramos de dióxido de carbono equivalente por empleado al mes
(kg CO2e/empleado/mes)</t>
  </si>
  <si>
    <t>CONSUMO DE ENERGÍA ELÉCTRICA POR EDIFICIO</t>
  </si>
  <si>
    <t xml:space="preserve">GRÁFICOS DE CONSUMO DE ENERGÍA ELÉCTRICA </t>
  </si>
  <si>
    <t>Consumo de Energía  (kWh/mes)</t>
  </si>
  <si>
    <t>Demanda máxima (kW)</t>
  </si>
  <si>
    <t>Importe (¢/mes)</t>
  </si>
  <si>
    <t>Toneladas de dióxido de carbono equivalente          
(Ton CO2e)</t>
  </si>
  <si>
    <t>Toneladas de dióxido de carbono equivalente (Ton CO2e)</t>
  </si>
  <si>
    <t>Toneladas de dióxido de carbono equivalente por empleado al mes (Ton CO2e/empleado/mes)</t>
  </si>
  <si>
    <t>Sitio web:</t>
  </si>
  <si>
    <t>Año de referencia del factor:</t>
  </si>
  <si>
    <t>Uso de electricidad</t>
  </si>
  <si>
    <t>Año 2015</t>
  </si>
  <si>
    <t>Instito Meteorológico Nacional (2016)</t>
  </si>
  <si>
    <t>http://cglobal.imn.ac.cr/sites/default/files/documentos/factoresemision-gei-2016.pdf</t>
  </si>
  <si>
    <t>Oficina Nacional de Semillas</t>
  </si>
  <si>
    <t>Ing. Emilio Fournier</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</si>
</sst>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quot;₡&quot;#,##0.00"/>
    <numFmt numFmtId="166" formatCode="_(* #,##0.000_);_(* \(#,##0.000\);_(* &quot;-&quot;??_);_(@_)"/>
    <numFmt numFmtId="167" formatCode="&quot;₡&quot;#,##0"/>
    <numFmt numFmtId="168" formatCode="0.000"/>
    <numFmt numFmtId="169" formatCode="0.0000"/>
  </numFmts>
  <fonts count="24" x14ac:knownFonts="1">
    <font>
      <sz val="11"/>
      <color theme="1"/>
      <name val="Calibri"/>
      <family val="2"/>
      <scheme val="minor"/>
    </font>
    <font>
      <b/>
      <sz val="8"/>
      <color indexed="81"/>
      <name val="Tahoma"/>
      <family val="2"/>
    </font>
    <font>
      <b/>
      <sz val="11"/>
      <color theme="1"/>
      <name val="Calibri"/>
      <family val="2"/>
      <scheme val="minor"/>
    </font>
    <font>
      <sz val="16"/>
      <color theme="1"/>
      <name val="Calibri"/>
      <family val="2"/>
      <scheme val="minor"/>
    </font>
    <font>
      <b/>
      <sz val="18"/>
      <color theme="1"/>
      <name val="Calibri"/>
      <family val="2"/>
      <scheme val="minor"/>
    </font>
    <font>
      <sz val="18"/>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2"/>
      <color theme="1"/>
      <name val="Calibri"/>
      <family val="2"/>
      <scheme val="minor"/>
    </font>
    <font>
      <b/>
      <sz val="16"/>
      <color theme="1"/>
      <name val="Calibri"/>
      <family val="2"/>
      <scheme val="minor"/>
    </font>
    <font>
      <b/>
      <sz val="14"/>
      <name val="Calibri"/>
      <family val="2"/>
      <scheme val="minor"/>
    </font>
    <font>
      <b/>
      <u/>
      <sz val="12"/>
      <color theme="1"/>
      <name val="Calibri"/>
      <family val="2"/>
      <scheme val="minor"/>
    </font>
    <font>
      <sz val="9"/>
      <color indexed="81"/>
      <name val="Tahoma"/>
      <family val="2"/>
    </font>
    <font>
      <sz val="8"/>
      <color indexed="81"/>
      <name val="Tahoma"/>
      <family val="2"/>
    </font>
    <font>
      <sz val="11"/>
      <color theme="1"/>
      <name val="Calibri"/>
      <family val="2"/>
      <scheme val="minor"/>
    </font>
    <font>
      <sz val="11"/>
      <name val="Calibri"/>
      <family val="2"/>
      <scheme val="minor"/>
    </font>
    <font>
      <b/>
      <sz val="11"/>
      <name val="Calibri"/>
      <family val="2"/>
      <scheme val="minor"/>
    </font>
    <font>
      <b/>
      <sz val="20"/>
      <color theme="1"/>
      <name val="Calibri"/>
      <family val="2"/>
      <scheme val="minor"/>
    </font>
    <font>
      <b/>
      <sz val="14"/>
      <color theme="0"/>
      <name val="Calibri"/>
      <family val="2"/>
      <scheme val="minor"/>
    </font>
    <font>
      <sz val="14"/>
      <name val="Calibri"/>
      <family val="2"/>
      <scheme val="minor"/>
    </font>
    <font>
      <u/>
      <sz val="11"/>
      <color theme="10"/>
      <name val="Calibri"/>
      <family val="2"/>
    </font>
  </fonts>
  <fills count="12">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theme="3" tint="0.79998168889431442"/>
        <bgColor indexed="64"/>
      </patternFill>
    </fill>
    <fill>
      <patternFill patternType="solid">
        <fgColor theme="4" tint="0.79998168889431442"/>
        <bgColor indexed="64"/>
      </patternFill>
    </fill>
    <fill>
      <patternFill patternType="solid">
        <fgColor theme="3" tint="0.79998168889431442"/>
        <bgColor theme="0"/>
      </patternFill>
    </fill>
    <fill>
      <patternFill patternType="solid">
        <fgColor theme="3" tint="0.59999389629810485"/>
        <bgColor indexed="64"/>
      </patternFill>
    </fill>
    <fill>
      <patternFill patternType="solid">
        <fgColor theme="3" tint="0.59999389629810485"/>
        <bgColor theme="0"/>
      </patternFill>
    </fill>
    <fill>
      <patternFill patternType="solid">
        <fgColor theme="0"/>
        <bgColor theme="0"/>
      </patternFill>
    </fill>
    <fill>
      <patternFill patternType="solid">
        <fgColor theme="4" tint="-0.249977111117893"/>
        <bgColor indexed="64"/>
      </patternFill>
    </fill>
    <fill>
      <patternFill patternType="solid">
        <fgColor rgb="FFFFC00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auto="1"/>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164" fontId="17" fillId="0" borderId="0" applyFont="0" applyFill="0" applyBorder="0" applyAlignment="0" applyProtection="0"/>
    <xf numFmtId="0" fontId="23" fillId="0" borderId="0" applyNumberFormat="0" applyFill="0" applyBorder="0" applyAlignment="0" applyProtection="0">
      <alignment vertical="top"/>
      <protection locked="0"/>
    </xf>
  </cellStyleXfs>
  <cellXfs count="157">
    <xf numFmtId="0" fontId="0" fillId="0" borderId="0" xfId="0"/>
    <xf numFmtId="0" fontId="0" fillId="2" borderId="1" xfId="0"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xf>
    <xf numFmtId="0" fontId="0" fillId="2" borderId="0" xfId="0" applyFill="1" applyAlignment="1">
      <alignment vertical="center" wrapText="1"/>
    </xf>
    <xf numFmtId="0" fontId="4" fillId="2" borderId="0" xfId="0" applyFont="1" applyFill="1" applyAlignment="1">
      <alignment vertical="center" wrapText="1"/>
    </xf>
    <xf numFmtId="0" fontId="0" fillId="2" borderId="0" xfId="0" applyFont="1" applyFill="1" applyProtection="1"/>
    <xf numFmtId="0" fontId="0" fillId="2" borderId="0" xfId="0" applyFont="1" applyFill="1" applyBorder="1" applyProtection="1"/>
    <xf numFmtId="0" fontId="0" fillId="2" borderId="0" xfId="0" applyFont="1" applyFill="1" applyAlignment="1" applyProtection="1">
      <alignment horizontal="center"/>
    </xf>
    <xf numFmtId="0" fontId="2" fillId="5" borderId="1" xfId="0" applyFont="1" applyFill="1" applyBorder="1" applyAlignment="1" applyProtection="1">
      <alignment horizontal="center"/>
    </xf>
    <xf numFmtId="0" fontId="0" fillId="2" borderId="0" xfId="0" applyFont="1" applyFill="1" applyBorder="1" applyAlignment="1" applyProtection="1">
      <alignment horizontal="center"/>
    </xf>
    <xf numFmtId="0" fontId="0" fillId="5" borderId="0" xfId="0" applyFont="1" applyFill="1" applyProtection="1"/>
    <xf numFmtId="0" fontId="2" fillId="5" borderId="0" xfId="0" applyFont="1" applyFill="1" applyAlignment="1" applyProtection="1">
      <alignment horizontal="right"/>
    </xf>
    <xf numFmtId="0" fontId="0" fillId="2" borderId="1"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3" borderId="0" xfId="0" applyFont="1" applyFill="1" applyAlignment="1" applyProtection="1"/>
    <xf numFmtId="0" fontId="0" fillId="3" borderId="0" xfId="0" applyFont="1" applyFill="1" applyProtection="1"/>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2" fontId="8" fillId="3" borderId="1" xfId="0" applyNumberFormat="1" applyFont="1" applyFill="1" applyBorder="1" applyAlignment="1" applyProtection="1">
      <alignment horizontal="center" vertical="center" wrapText="1"/>
    </xf>
    <xf numFmtId="2" fontId="9" fillId="6" borderId="1" xfId="0" applyNumberFormat="1" applyFont="1" applyFill="1" applyBorder="1" applyAlignment="1" applyProtection="1">
      <alignment horizontal="center" vertical="center" wrapText="1"/>
    </xf>
    <xf numFmtId="0" fontId="0" fillId="3" borderId="0" xfId="0" applyFont="1" applyFill="1" applyAlignment="1" applyProtection="1">
      <alignment vertical="center" wrapText="1"/>
    </xf>
    <xf numFmtId="0" fontId="2" fillId="3" borderId="0" xfId="0" applyFont="1" applyFill="1" applyAlignment="1" applyProtection="1">
      <alignment horizontal="left" vertical="center" wrapText="1"/>
    </xf>
    <xf numFmtId="0" fontId="0" fillId="3" borderId="0" xfId="0" applyFont="1" applyFill="1" applyAlignment="1" applyProtection="1">
      <alignment horizontal="left" vertical="center" wrapText="1"/>
    </xf>
    <xf numFmtId="0" fontId="0" fillId="3" borderId="0" xfId="0" applyFill="1" applyAlignment="1" applyProtection="1">
      <alignment vertical="center" wrapText="1"/>
    </xf>
    <xf numFmtId="0" fontId="0" fillId="2" borderId="1" xfId="0" applyFill="1" applyBorder="1" applyAlignment="1" applyProtection="1">
      <alignment horizontal="left" vertical="center" wrapText="1"/>
    </xf>
    <xf numFmtId="0" fontId="11" fillId="9" borderId="7" xfId="0" applyFont="1" applyFill="1" applyBorder="1" applyAlignment="1" applyProtection="1">
      <alignment vertical="center" wrapText="1"/>
    </xf>
    <xf numFmtId="0" fontId="10" fillId="9" borderId="0" xfId="0" applyFont="1" applyFill="1" applyAlignment="1" applyProtection="1">
      <alignment vertical="center" wrapText="1"/>
    </xf>
    <xf numFmtId="0" fontId="2" fillId="9" borderId="4" xfId="0" applyFont="1" applyFill="1" applyBorder="1" applyAlignment="1" applyProtection="1">
      <alignment vertical="center" wrapText="1"/>
      <protection locked="0"/>
    </xf>
    <xf numFmtId="0" fontId="0" fillId="2" borderId="1" xfId="0" applyFill="1" applyBorder="1" applyAlignment="1">
      <alignment vertical="center" wrapText="1"/>
    </xf>
    <xf numFmtId="0" fontId="2" fillId="4" borderId="1" xfId="0" applyFont="1" applyFill="1" applyBorder="1" applyAlignment="1" applyProtection="1">
      <alignment horizontal="center" vertical="center" wrapText="1"/>
    </xf>
    <xf numFmtId="0" fontId="0" fillId="2" borderId="0" xfId="0" applyFill="1"/>
    <xf numFmtId="0" fontId="11" fillId="2" borderId="0" xfId="0" applyFont="1" applyFill="1" applyAlignment="1">
      <alignment vertical="center" wrapText="1"/>
    </xf>
    <xf numFmtId="166" fontId="2" fillId="4" borderId="1" xfId="1" applyNumberFormat="1" applyFont="1" applyFill="1" applyBorder="1" applyAlignment="1" applyProtection="1">
      <alignment horizontal="center" vertical="center" wrapText="1"/>
    </xf>
    <xf numFmtId="166" fontId="2" fillId="4" borderId="1" xfId="1" applyNumberFormat="1" applyFont="1" applyFill="1" applyBorder="1" applyAlignment="1" applyProtection="1">
      <alignment horizontal="center"/>
    </xf>
    <xf numFmtId="2" fontId="18" fillId="3" borderId="1" xfId="0" applyNumberFormat="1" applyFont="1" applyFill="1" applyBorder="1" applyAlignment="1" applyProtection="1">
      <alignment horizontal="center" vertical="center" wrapText="1"/>
    </xf>
    <xf numFmtId="2" fontId="19" fillId="6" borderId="1" xfId="0" applyNumberFormat="1" applyFont="1" applyFill="1" applyBorder="1" applyAlignment="1" applyProtection="1">
      <alignment horizontal="center" vertical="center" wrapText="1"/>
    </xf>
    <xf numFmtId="0" fontId="11" fillId="2" borderId="0" xfId="0" applyFont="1" applyFill="1" applyAlignment="1">
      <alignment horizontal="left" vertical="center" wrapText="1"/>
    </xf>
    <xf numFmtId="0" fontId="21" fillId="10" borderId="12" xfId="0" applyFont="1" applyFill="1" applyBorder="1" applyAlignment="1">
      <alignment vertical="center" wrapText="1"/>
    </xf>
    <xf numFmtId="0" fontId="0" fillId="2" borderId="0" xfId="0" applyFill="1" applyAlignment="1">
      <alignment horizontal="left" vertical="center" wrapText="1"/>
    </xf>
    <xf numFmtId="0" fontId="21" fillId="10" borderId="15" xfId="0" applyFont="1" applyFill="1" applyBorder="1" applyAlignment="1">
      <alignment vertical="center" wrapText="1"/>
    </xf>
    <xf numFmtId="2" fontId="0" fillId="2" borderId="1" xfId="0" applyNumberFormat="1" applyFill="1" applyBorder="1" applyAlignment="1" applyProtection="1">
      <alignment horizontal="center" vertical="center" wrapText="1"/>
    </xf>
    <xf numFmtId="164" fontId="2" fillId="4" borderId="1" xfId="1" applyNumberFormat="1" applyFont="1" applyFill="1" applyBorder="1" applyAlignment="1" applyProtection="1">
      <alignment horizontal="center" vertical="center" wrapText="1"/>
    </xf>
    <xf numFmtId="167" fontId="18" fillId="3" borderId="1" xfId="0" applyNumberFormat="1" applyFont="1" applyFill="1" applyBorder="1" applyAlignment="1" applyProtection="1">
      <alignment horizontal="center" vertical="center" wrapText="1"/>
    </xf>
    <xf numFmtId="167" fontId="19" fillId="6" borderId="1" xfId="0" applyNumberFormat="1" applyFont="1" applyFill="1" applyBorder="1" applyAlignment="1" applyProtection="1">
      <alignment horizontal="center" vertical="center" wrapText="1"/>
    </xf>
    <xf numFmtId="167" fontId="0" fillId="2" borderId="1" xfId="0" applyNumberFormat="1" applyFill="1" applyBorder="1" applyAlignment="1" applyProtection="1">
      <alignment horizontal="center" vertical="center" wrapText="1"/>
      <protection locked="0"/>
    </xf>
    <xf numFmtId="167" fontId="2" fillId="4" borderId="1" xfId="1" applyNumberFormat="1" applyFont="1" applyFill="1" applyBorder="1" applyAlignment="1" applyProtection="1">
      <alignment horizontal="center" vertical="center" wrapText="1"/>
    </xf>
    <xf numFmtId="167" fontId="8" fillId="3" borderId="1" xfId="0" applyNumberFormat="1" applyFont="1" applyFill="1" applyBorder="1" applyAlignment="1" applyProtection="1">
      <alignment horizontal="center" vertical="center" wrapText="1"/>
    </xf>
    <xf numFmtId="167" fontId="9" fillId="6" borderId="1" xfId="0" applyNumberFormat="1" applyFont="1" applyFill="1" applyBorder="1" applyAlignment="1" applyProtection="1">
      <alignment horizontal="center" vertical="center" wrapText="1"/>
    </xf>
    <xf numFmtId="37" fontId="2" fillId="4" borderId="1" xfId="1" applyNumberFormat="1" applyFont="1" applyFill="1" applyBorder="1" applyAlignment="1" applyProtection="1">
      <alignment horizontal="center" vertical="center" wrapText="1"/>
    </xf>
    <xf numFmtId="1" fontId="8" fillId="3" borderId="1" xfId="0" applyNumberFormat="1" applyFont="1" applyFill="1" applyBorder="1" applyAlignment="1" applyProtection="1">
      <alignment horizontal="center" vertical="center" wrapText="1"/>
    </xf>
    <xf numFmtId="2" fontId="2" fillId="4" borderId="1" xfId="1" applyNumberFormat="1" applyFont="1" applyFill="1" applyBorder="1" applyAlignment="1" applyProtection="1">
      <alignment horizontal="center"/>
    </xf>
    <xf numFmtId="2" fontId="2" fillId="4" borderId="1" xfId="1" applyNumberFormat="1" applyFont="1" applyFill="1" applyBorder="1" applyAlignment="1" applyProtection="1">
      <alignment horizontal="center" vertical="center" wrapText="1"/>
    </xf>
    <xf numFmtId="0" fontId="4" fillId="2" borderId="0" xfId="0" applyFont="1" applyFill="1" applyAlignment="1">
      <alignment horizontal="center" vertical="center" wrapText="1"/>
    </xf>
    <xf numFmtId="0" fontId="7" fillId="2" borderId="0" xfId="0" applyFont="1" applyFill="1" applyAlignment="1">
      <alignment horizontal="left" vertical="center" wrapText="1"/>
    </xf>
    <xf numFmtId="0" fontId="6" fillId="2" borderId="0" xfId="0" applyFont="1" applyFill="1" applyAlignment="1" applyProtection="1">
      <alignment horizontal="center" vertical="top"/>
    </xf>
    <xf numFmtId="0" fontId="9" fillId="6"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10" fillId="9" borderId="0" xfId="0" applyFont="1" applyFill="1" applyAlignment="1" applyProtection="1">
      <alignment horizontal="left"/>
    </xf>
    <xf numFmtId="0" fontId="4" fillId="2" borderId="0" xfId="0" applyFont="1" applyFill="1" applyAlignment="1" applyProtection="1"/>
    <xf numFmtId="0" fontId="11" fillId="2" borderId="0" xfId="0" applyFont="1" applyFill="1" applyProtection="1"/>
    <xf numFmtId="0" fontId="10" fillId="2" borderId="0" xfId="0" applyFont="1" applyFill="1" applyAlignment="1" applyProtection="1">
      <alignment horizontal="center"/>
    </xf>
    <xf numFmtId="0" fontId="10" fillId="2" borderId="0" xfId="0" applyFont="1" applyFill="1" applyAlignment="1" applyProtection="1">
      <alignment vertical="top" wrapText="1"/>
    </xf>
    <xf numFmtId="0" fontId="10" fillId="2" borderId="0" xfId="0" applyFont="1" applyFill="1" applyAlignment="1" applyProtection="1">
      <alignment horizontal="left" vertical="top" wrapText="1"/>
    </xf>
    <xf numFmtId="0" fontId="14" fillId="2" borderId="0" xfId="0" applyFont="1" applyFill="1" applyProtection="1"/>
    <xf numFmtId="0" fontId="11" fillId="2" borderId="0" xfId="0" applyFont="1" applyFill="1" applyAlignment="1" applyProtection="1">
      <alignment horizontal="center" vertical="top" wrapText="1"/>
    </xf>
    <xf numFmtId="0" fontId="11" fillId="2" borderId="0" xfId="0" applyFont="1" applyFill="1" applyAlignment="1" applyProtection="1">
      <alignment horizontal="left" vertical="center"/>
    </xf>
    <xf numFmtId="0" fontId="11" fillId="2" borderId="0" xfId="0" applyFont="1" applyFill="1" applyAlignment="1" applyProtection="1">
      <alignment horizontal="center" vertical="top"/>
    </xf>
    <xf numFmtId="0" fontId="11" fillId="2" borderId="0" xfId="0" applyFont="1" applyFill="1" applyAlignment="1" applyProtection="1">
      <alignment vertical="top"/>
    </xf>
    <xf numFmtId="0" fontId="11" fillId="2" borderId="0" xfId="0" applyFont="1" applyFill="1" applyAlignment="1" applyProtection="1">
      <alignment horizontal="left" vertical="top"/>
    </xf>
    <xf numFmtId="0" fontId="11" fillId="2" borderId="1" xfId="0" applyFont="1" applyFill="1" applyBorder="1" applyAlignment="1" applyProtection="1">
      <alignment horizontal="center" vertical="center"/>
    </xf>
    <xf numFmtId="49" fontId="11" fillId="2" borderId="1" xfId="0" applyNumberFormat="1" applyFont="1" applyFill="1" applyBorder="1" applyAlignment="1" applyProtection="1">
      <alignment horizontal="center" vertical="center"/>
    </xf>
    <xf numFmtId="0" fontId="11" fillId="2" borderId="0" xfId="0" applyFont="1" applyFill="1" applyAlignment="1" applyProtection="1">
      <alignment vertical="top" wrapText="1"/>
    </xf>
    <xf numFmtId="165" fontId="11" fillId="2" borderId="0" xfId="0" applyNumberFormat="1" applyFont="1" applyFill="1" applyAlignment="1" applyProtection="1">
      <alignment vertical="top" wrapText="1"/>
    </xf>
    <xf numFmtId="0" fontId="0" fillId="0" borderId="0" xfId="0" applyAlignment="1" applyProtection="1">
      <alignment vertical="center" wrapText="1"/>
    </xf>
    <xf numFmtId="0" fontId="0" fillId="2" borderId="0" xfId="0" applyFill="1" applyAlignment="1" applyProtection="1">
      <alignment vertical="center" wrapText="1"/>
    </xf>
    <xf numFmtId="0" fontId="3" fillId="2" borderId="0" xfId="0" applyFont="1" applyFill="1" applyAlignment="1" applyProtection="1">
      <alignment vertical="center" wrapText="1"/>
    </xf>
    <xf numFmtId="0" fontId="4" fillId="2" borderId="0" xfId="0" applyFont="1" applyFill="1" applyAlignment="1" applyProtection="1">
      <alignment vertical="center" wrapText="1"/>
    </xf>
    <xf numFmtId="0" fontId="6" fillId="2" borderId="0" xfId="0" applyFont="1" applyFill="1" applyBorder="1" applyAlignment="1" applyProtection="1">
      <alignment horizontal="left" vertical="center" wrapText="1"/>
    </xf>
    <xf numFmtId="0" fontId="7" fillId="2" borderId="0" xfId="0" applyFont="1" applyFill="1" applyAlignment="1" applyProtection="1">
      <alignment vertical="center" wrapText="1"/>
    </xf>
    <xf numFmtId="0" fontId="5" fillId="2" borderId="0" xfId="0" applyFont="1" applyFill="1" applyAlignment="1" applyProtection="1">
      <alignment vertical="center" wrapText="1"/>
    </xf>
    <xf numFmtId="0" fontId="0" fillId="2" borderId="0" xfId="0" applyFill="1" applyProtection="1"/>
    <xf numFmtId="0" fontId="2" fillId="2" borderId="0" xfId="0" applyFont="1" applyFill="1" applyAlignment="1" applyProtection="1">
      <alignment horizontal="center" vertical="top"/>
    </xf>
    <xf numFmtId="0" fontId="0" fillId="2" borderId="0" xfId="0" applyFill="1" applyBorder="1" applyAlignment="1" applyProtection="1"/>
    <xf numFmtId="0" fontId="0" fillId="2" borderId="0" xfId="0" applyFill="1" applyBorder="1" applyAlignment="1" applyProtection="1">
      <alignment horizontal="left"/>
    </xf>
    <xf numFmtId="0" fontId="2" fillId="2" borderId="0" xfId="0" applyFont="1" applyFill="1" applyAlignment="1" applyProtection="1">
      <alignment horizontal="left"/>
    </xf>
    <xf numFmtId="0" fontId="2" fillId="2" borderId="0" xfId="0" applyFont="1" applyFill="1" applyProtection="1"/>
    <xf numFmtId="0" fontId="0" fillId="9" borderId="0" xfId="0" applyFont="1" applyFill="1" applyAlignment="1" applyProtection="1">
      <alignment vertical="center" wrapText="1"/>
    </xf>
    <xf numFmtId="0" fontId="0" fillId="9" borderId="0" xfId="0" applyFont="1" applyFill="1" applyProtection="1"/>
    <xf numFmtId="2" fontId="0" fillId="3" borderId="1" xfId="0" applyNumberFormat="1" applyFont="1" applyFill="1" applyBorder="1" applyAlignment="1" applyProtection="1">
      <alignment horizontal="center" vertical="center" wrapText="1"/>
    </xf>
    <xf numFmtId="0" fontId="6" fillId="2" borderId="0" xfId="0" applyFont="1" applyFill="1" applyAlignment="1" applyProtection="1">
      <alignment vertical="top"/>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168" fontId="0" fillId="2" borderId="1" xfId="0" applyNumberFormat="1" applyFill="1" applyBorder="1" applyAlignment="1" applyProtection="1">
      <alignment horizontal="center" vertical="center" wrapText="1"/>
    </xf>
    <xf numFmtId="0" fontId="11" fillId="9" borderId="0" xfId="0" applyFont="1" applyFill="1" applyBorder="1" applyAlignment="1" applyProtection="1">
      <alignment horizontal="left" vertical="center" wrapText="1"/>
    </xf>
    <xf numFmtId="0" fontId="2" fillId="9" borderId="0" xfId="0" applyFont="1" applyFill="1" applyBorder="1" applyAlignment="1" applyProtection="1">
      <alignment horizontal="left"/>
      <protection locked="0"/>
    </xf>
    <xf numFmtId="0" fontId="2" fillId="4" borderId="1" xfId="0" applyFont="1" applyFill="1" applyBorder="1" applyAlignment="1" applyProtection="1">
      <alignment horizontal="center" vertical="center" wrapText="1"/>
    </xf>
    <xf numFmtId="169" fontId="2" fillId="4" borderId="1" xfId="1" applyNumberFormat="1" applyFont="1" applyFill="1" applyBorder="1" applyAlignment="1" applyProtection="1">
      <alignment horizontal="center" vertical="center" wrapText="1"/>
    </xf>
    <xf numFmtId="0" fontId="10" fillId="2" borderId="0" xfId="0" applyFont="1" applyFill="1" applyAlignment="1" applyProtection="1">
      <alignment horizontal="left" vertical="top" wrapText="1"/>
    </xf>
    <xf numFmtId="0" fontId="11" fillId="2" borderId="0" xfId="0" applyFont="1" applyFill="1" applyAlignment="1" applyProtection="1">
      <alignment horizontal="left" vertical="top" wrapText="1"/>
    </xf>
    <xf numFmtId="0" fontId="11" fillId="2" borderId="3" xfId="0" applyFont="1" applyFill="1" applyBorder="1" applyAlignment="1" applyProtection="1">
      <alignment horizontal="left" vertical="center" wrapText="1"/>
    </xf>
    <xf numFmtId="0" fontId="11" fillId="2" borderId="5" xfId="0" applyFont="1" applyFill="1" applyBorder="1" applyAlignment="1" applyProtection="1">
      <alignment horizontal="left" vertical="center" wrapText="1"/>
    </xf>
    <xf numFmtId="0" fontId="11" fillId="2" borderId="4" xfId="0" applyFont="1" applyFill="1" applyBorder="1" applyAlignment="1" applyProtection="1">
      <alignment horizontal="left" vertical="center" wrapText="1"/>
    </xf>
    <xf numFmtId="0" fontId="10" fillId="2" borderId="3" xfId="0" applyFont="1" applyFill="1" applyBorder="1" applyAlignment="1" applyProtection="1">
      <alignment horizontal="center" vertical="center"/>
    </xf>
    <xf numFmtId="0" fontId="10" fillId="2" borderId="4"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4" fillId="2" borderId="0" xfId="0" applyFont="1" applyFill="1" applyAlignment="1" applyProtection="1">
      <alignment horizontal="center" vertical="center" wrapText="1"/>
    </xf>
    <xf numFmtId="0" fontId="11" fillId="2" borderId="0" xfId="0" applyFont="1" applyFill="1" applyAlignment="1" applyProtection="1">
      <alignment horizontal="left" vertical="top"/>
    </xf>
    <xf numFmtId="165" fontId="11" fillId="2" borderId="0" xfId="0" applyNumberFormat="1" applyFont="1" applyFill="1" applyAlignment="1" applyProtection="1">
      <alignment horizontal="left" vertical="top" wrapText="1"/>
    </xf>
    <xf numFmtId="0" fontId="21" fillId="10" borderId="13" xfId="0" applyFont="1" applyFill="1" applyBorder="1" applyAlignment="1">
      <alignment vertical="center" wrapText="1"/>
    </xf>
    <xf numFmtId="0" fontId="23" fillId="2" borderId="13" xfId="2" applyFill="1" applyBorder="1" applyAlignment="1" applyProtection="1">
      <alignment horizontal="center" vertical="center" wrapText="1"/>
    </xf>
    <xf numFmtId="0" fontId="23" fillId="2" borderId="14" xfId="2" applyFill="1" applyBorder="1" applyAlignment="1" applyProtection="1">
      <alignment horizontal="center" vertical="center" wrapText="1"/>
    </xf>
    <xf numFmtId="0" fontId="21" fillId="10" borderId="9" xfId="0" applyFont="1" applyFill="1" applyBorder="1" applyAlignment="1">
      <alignment horizontal="left" vertical="center" wrapText="1"/>
    </xf>
    <xf numFmtId="0" fontId="21" fillId="10" borderId="10"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22" fillId="2" borderId="11" xfId="0" applyFont="1" applyFill="1" applyBorder="1" applyAlignment="1">
      <alignment horizontal="left" vertical="center" wrapText="1"/>
    </xf>
    <xf numFmtId="0" fontId="21" fillId="10" borderId="0" xfId="0" applyFont="1" applyFill="1" applyBorder="1" applyAlignment="1">
      <alignment horizontal="left" vertical="center"/>
    </xf>
    <xf numFmtId="0" fontId="23" fillId="2" borderId="0" xfId="2" applyFill="1" applyBorder="1" applyAlignment="1" applyProtection="1">
      <alignment horizontal="center" vertical="center" wrapText="1"/>
    </xf>
    <xf numFmtId="0" fontId="23" fillId="2" borderId="16" xfId="2" applyFill="1" applyBorder="1" applyAlignment="1" applyProtection="1">
      <alignment horizontal="center" vertical="center" wrapText="1"/>
    </xf>
    <xf numFmtId="0" fontId="21" fillId="10" borderId="13" xfId="0" applyFont="1" applyFill="1" applyBorder="1" applyAlignment="1">
      <alignment horizontal="left" vertical="center"/>
    </xf>
    <xf numFmtId="0" fontId="20" fillId="2" borderId="0" xfId="0" applyFont="1" applyFill="1" applyAlignment="1">
      <alignment horizontal="center" vertical="center" wrapText="1"/>
    </xf>
    <xf numFmtId="0" fontId="7" fillId="2" borderId="0" xfId="0" applyFont="1" applyFill="1" applyAlignment="1">
      <alignment horizontal="left" vertical="center" wrapText="1"/>
    </xf>
    <xf numFmtId="0" fontId="4" fillId="11" borderId="0" xfId="0" applyFont="1" applyFill="1" applyAlignment="1">
      <alignment horizontal="center" vertical="center" wrapText="1"/>
    </xf>
    <xf numFmtId="0" fontId="0" fillId="5" borderId="0" xfId="0" applyFont="1" applyFill="1" applyAlignment="1" applyProtection="1">
      <alignment horizontal="left"/>
    </xf>
    <xf numFmtId="0" fontId="0" fillId="5" borderId="0" xfId="0" applyFill="1" applyAlignment="1" applyProtection="1">
      <alignment horizontal="left"/>
    </xf>
    <xf numFmtId="0" fontId="23" fillId="5" borderId="0" xfId="2" applyFill="1" applyAlignment="1" applyProtection="1">
      <alignment horizontal="left"/>
    </xf>
    <xf numFmtId="0" fontId="2" fillId="2" borderId="0" xfId="0" applyFont="1" applyFill="1" applyAlignment="1" applyProtection="1">
      <alignment horizontal="center"/>
    </xf>
    <xf numFmtId="0" fontId="6" fillId="5" borderId="0" xfId="0" applyFont="1" applyFill="1" applyBorder="1" applyAlignment="1" applyProtection="1">
      <alignment horizontal="left" vertical="center" wrapText="1"/>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vertical="center" wrapText="1"/>
      <protection locked="0"/>
    </xf>
    <xf numFmtId="0" fontId="0" fillId="2" borderId="0" xfId="0" applyFill="1" applyBorder="1" applyAlignment="1" applyProtection="1">
      <alignment vertical="center" wrapText="1"/>
    </xf>
    <xf numFmtId="0" fontId="0" fillId="2" borderId="0" xfId="0" applyFill="1" applyBorder="1" applyAlignment="1" applyProtection="1">
      <alignment horizontal="center" vertical="center" wrapText="1"/>
    </xf>
    <xf numFmtId="0" fontId="12" fillId="5" borderId="0" xfId="0" applyFont="1" applyFill="1" applyBorder="1" applyAlignment="1" applyProtection="1">
      <alignment horizontal="left" vertical="center" wrapText="1"/>
    </xf>
    <xf numFmtId="0" fontId="12" fillId="5" borderId="0" xfId="0" applyFont="1" applyFill="1" applyBorder="1" applyAlignment="1" applyProtection="1">
      <alignment horizontal="center" vertical="center"/>
      <protection locked="0"/>
    </xf>
    <xf numFmtId="0" fontId="6" fillId="2" borderId="0" xfId="0" applyFont="1" applyFill="1" applyAlignment="1" applyProtection="1">
      <alignment horizontal="center" vertical="top"/>
    </xf>
    <xf numFmtId="0" fontId="2" fillId="4" borderId="1" xfId="0" applyFont="1" applyFill="1" applyBorder="1" applyAlignment="1" applyProtection="1">
      <alignment horizontal="center" vertical="center" wrapText="1"/>
    </xf>
    <xf numFmtId="0" fontId="0" fillId="2" borderId="4" xfId="0" applyFill="1" applyBorder="1" applyAlignment="1" applyProtection="1">
      <alignment horizontal="left"/>
      <protection locked="0"/>
    </xf>
    <xf numFmtId="0" fontId="0" fillId="2" borderId="7" xfId="0" applyFill="1" applyBorder="1" applyAlignment="1" applyProtection="1">
      <alignment horizontal="left"/>
      <protection locked="0"/>
    </xf>
    <xf numFmtId="0" fontId="2" fillId="2" borderId="0" xfId="0" applyFont="1" applyFill="1" applyAlignment="1" applyProtection="1">
      <alignment horizontal="left"/>
    </xf>
    <xf numFmtId="14" fontId="0" fillId="2" borderId="7" xfId="0" applyNumberFormat="1" applyFill="1" applyBorder="1" applyAlignment="1" applyProtection="1">
      <alignment horizontal="left"/>
      <protection locked="0"/>
    </xf>
    <xf numFmtId="0" fontId="2" fillId="7" borderId="1" xfId="0" applyFont="1" applyFill="1" applyBorder="1" applyAlignment="1" applyProtection="1">
      <alignment horizontal="center" vertical="center" wrapText="1"/>
    </xf>
    <xf numFmtId="0" fontId="2" fillId="4" borderId="1" xfId="0" applyFont="1" applyFill="1" applyBorder="1" applyAlignment="1" applyProtection="1">
      <alignment horizontal="center"/>
    </xf>
    <xf numFmtId="0" fontId="6" fillId="3" borderId="0" xfId="0" applyFont="1" applyFill="1" applyAlignment="1" applyProtection="1">
      <alignment horizontal="center"/>
    </xf>
    <xf numFmtId="0" fontId="9" fillId="6" borderId="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10" fillId="9" borderId="0" xfId="0" applyFont="1" applyFill="1" applyAlignment="1" applyProtection="1">
      <alignment horizontal="left"/>
    </xf>
    <xf numFmtId="0" fontId="2" fillId="9" borderId="4" xfId="0" applyFont="1" applyFill="1" applyBorder="1" applyAlignment="1" applyProtection="1">
      <alignment horizontal="left"/>
      <protection locked="0"/>
    </xf>
    <xf numFmtId="0" fontId="9" fillId="6" borderId="1" xfId="0" applyFont="1" applyFill="1" applyBorder="1" applyAlignment="1" applyProtection="1">
      <alignment horizontal="center" vertical="center" wrapText="1"/>
    </xf>
    <xf numFmtId="0" fontId="10" fillId="9" borderId="0" xfId="0" applyFont="1" applyFill="1" applyAlignment="1" applyProtection="1">
      <alignment horizontal="left" vertical="center" wrapText="1"/>
    </xf>
    <xf numFmtId="0" fontId="11" fillId="9" borderId="7" xfId="0" applyFont="1" applyFill="1" applyBorder="1" applyAlignment="1" applyProtection="1">
      <alignment horizontal="left" vertical="center" wrapText="1"/>
    </xf>
    <xf numFmtId="0" fontId="13" fillId="8" borderId="1" xfId="0" applyFont="1" applyFill="1" applyBorder="1" applyAlignment="1" applyProtection="1">
      <alignment horizontal="center" vertical="center" wrapText="1"/>
    </xf>
    <xf numFmtId="0" fontId="6" fillId="3" borderId="0" xfId="0" applyFont="1" applyFill="1" applyAlignment="1" applyProtection="1">
      <alignment horizontal="center" vertical="center" wrapText="1"/>
    </xf>
    <xf numFmtId="0" fontId="0" fillId="2" borderId="2" xfId="0" applyFill="1" applyBorder="1" applyAlignment="1">
      <alignment horizontal="center" vertical="center" wrapText="1"/>
    </xf>
    <xf numFmtId="0" fontId="0" fillId="2" borderId="8" xfId="0" applyFill="1" applyBorder="1" applyAlignment="1">
      <alignment horizontal="center" vertical="center" wrapText="1"/>
    </xf>
    <xf numFmtId="0" fontId="0" fillId="2" borderId="6" xfId="0" applyFill="1" applyBorder="1" applyAlignment="1">
      <alignment horizontal="center" vertical="center" wrapText="1"/>
    </xf>
    <xf numFmtId="0" fontId="2" fillId="4" borderId="2"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cellXfs>
  <cellStyles count="3">
    <cellStyle name="Hipervínculo" xfId="2" builtinId="8"/>
    <cellStyle name="Millares"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layout/>
      <c:overlay val="0"/>
    </c:title>
    <c:autoTitleDeleted val="0"/>
    <c:plotArea>
      <c:layout/>
      <c:barChart>
        <c:barDir val="col"/>
        <c:grouping val="stacked"/>
        <c:varyColors val="0"/>
        <c:ser>
          <c:idx val="0"/>
          <c:order val="0"/>
          <c:tx>
            <c:strRef>
              <c:f>'5-Edificio 1'!$B$12:$B$13</c:f>
              <c:strCache>
                <c:ptCount val="1"/>
                <c:pt idx="0">
                  <c:v>Energía     (kWh)</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1'!$B$14:$B$25</c:f>
              <c:numCache>
                <c:formatCode>General</c:formatCode>
                <c:ptCount val="12"/>
                <c:pt idx="0">
                  <c:v>1889</c:v>
                </c:pt>
                <c:pt idx="1">
                  <c:v>1899</c:v>
                </c:pt>
                <c:pt idx="2">
                  <c:v>1951</c:v>
                </c:pt>
                <c:pt idx="3">
                  <c:v>2085</c:v>
                </c:pt>
                <c:pt idx="4">
                  <c:v>1840</c:v>
                </c:pt>
                <c:pt idx="5">
                  <c:v>2156</c:v>
                </c:pt>
                <c:pt idx="6">
                  <c:v>2084</c:v>
                </c:pt>
                <c:pt idx="7">
                  <c:v>1750</c:v>
                </c:pt>
                <c:pt idx="8">
                  <c:v>1937</c:v>
                </c:pt>
              </c:numCache>
            </c:numRef>
          </c:val>
        </c:ser>
        <c:dLbls>
          <c:showLegendKey val="0"/>
          <c:showVal val="0"/>
          <c:showCatName val="0"/>
          <c:showSerName val="0"/>
          <c:showPercent val="0"/>
          <c:showBubbleSize val="0"/>
        </c:dLbls>
        <c:gapWidth val="150"/>
        <c:overlap val="100"/>
        <c:axId val="90044288"/>
        <c:axId val="91455488"/>
      </c:barChart>
      <c:catAx>
        <c:axId val="9004428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1455488"/>
        <c:crosses val="autoZero"/>
        <c:auto val="1"/>
        <c:lblAlgn val="ctr"/>
        <c:lblOffset val="100"/>
        <c:noMultiLvlLbl val="0"/>
      </c:catAx>
      <c:valAx>
        <c:axId val="9145548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00442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66" l="0.70000000000000062" r="0.70000000000000062" t="0.75000000000000366"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bar"/>
        <c:grouping val="clustered"/>
        <c:varyColors val="0"/>
        <c:ser>
          <c:idx val="0"/>
          <c:order val="0"/>
          <c:tx>
            <c:strRef>
              <c:f>'15-Consumo por edificio'!$H$8</c:f>
              <c:strCache>
                <c:ptCount val="1"/>
                <c:pt idx="0">
                  <c:v>Consumo de energía eléctrica por empleado al mes  (kWh/empleado/mes)</c:v>
                </c:pt>
              </c:strCache>
            </c:strRef>
          </c:tx>
          <c:invertIfNegative val="0"/>
          <c:val>
            <c:numRef>
              <c:f>'15-Consumo por edificio'!$H$9:$H$18</c:f>
              <c:numCache>
                <c:formatCode>0.00</c:formatCode>
                <c:ptCount val="10"/>
                <c:pt idx="0">
                  <c:v>97.727777777777789</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8549760"/>
        <c:axId val="98551680"/>
      </c:barChart>
      <c:catAx>
        <c:axId val="9854976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0466279541461863E-2"/>
              <c:y val="0.4721078698616694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551680"/>
        <c:crosses val="autoZero"/>
        <c:auto val="1"/>
        <c:lblAlgn val="ctr"/>
        <c:lblOffset val="100"/>
        <c:noMultiLvlLbl val="0"/>
      </c:catAx>
      <c:valAx>
        <c:axId val="9855168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5497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 l="0.70000000000000062" r="0.70000000000000062" t="0.75000000000000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 (kWh/m2)</a:t>
            </a:r>
          </a:p>
        </c:rich>
      </c:tx>
      <c:overlay val="0"/>
    </c:title>
    <c:autoTitleDeleted val="0"/>
    <c:plotArea>
      <c:layout/>
      <c:barChart>
        <c:barDir val="bar"/>
        <c:grouping val="clustered"/>
        <c:varyColors val="0"/>
        <c:ser>
          <c:idx val="0"/>
          <c:order val="0"/>
          <c:tx>
            <c:strRef>
              <c:f>'15-Consumo por edificio'!$I$8</c:f>
              <c:strCache>
                <c:ptCount val="1"/>
                <c:pt idx="0">
                  <c:v>Consumo de energía eléctrica por área física  por mes  (kWh/m2/mes)</c:v>
                </c:pt>
              </c:strCache>
            </c:strRef>
          </c:tx>
          <c:invertIfNegative val="0"/>
          <c:val>
            <c:numRef>
              <c:f>'15-Consumo por edificio'!$I$9:$I$18</c:f>
              <c:numCache>
                <c:formatCode>0.00</c:formatCode>
                <c:ptCount val="10"/>
                <c:pt idx="0">
                  <c:v>1.8570246223877507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8445184"/>
        <c:axId val="98447360"/>
      </c:barChart>
      <c:catAx>
        <c:axId val="9844518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2629528809980422E-2"/>
              <c:y val="0.4798353202001787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447360"/>
        <c:crosses val="autoZero"/>
        <c:auto val="1"/>
        <c:lblAlgn val="ctr"/>
        <c:lblOffset val="100"/>
        <c:noMultiLvlLbl val="0"/>
      </c:catAx>
      <c:valAx>
        <c:axId val="98447360"/>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44518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22" l="0.70000000000000062" r="0.70000000000000062" t="0.750000000000005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bar"/>
        <c:grouping val="clustered"/>
        <c:varyColors val="0"/>
        <c:ser>
          <c:idx val="0"/>
          <c:order val="0"/>
          <c:tx>
            <c:strRef>
              <c:f>'15-Consumo por edificio'!$J$8</c:f>
              <c:strCache>
                <c:ptCount val="1"/>
                <c:pt idx="0">
                  <c:v>Kilogramos de dióxido de carbono equivalente por mes
(kg CO2e/mes)</c:v>
                </c:pt>
              </c:strCache>
            </c:strRef>
          </c:tx>
          <c:invertIfNegative val="0"/>
          <c:val>
            <c:numRef>
              <c:f>'15-Consumo por edificio'!$J$9:$J$18</c:f>
              <c:numCache>
                <c:formatCode>0.00</c:formatCode>
                <c:ptCount val="10"/>
                <c:pt idx="0">
                  <c:v>74.468566666666661</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8480128"/>
        <c:axId val="98482048"/>
      </c:barChart>
      <c:catAx>
        <c:axId val="9848012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1.367281153062124E-2"/>
              <c:y val="0.50592798213311463"/>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482048"/>
        <c:crosses val="autoZero"/>
        <c:auto val="1"/>
        <c:lblAlgn val="ctr"/>
        <c:lblOffset val="100"/>
        <c:noMultiLvlLbl val="0"/>
      </c:catAx>
      <c:valAx>
        <c:axId val="9848204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480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44" l="0.70000000000000062" r="0.70000000000000062" t="0.750000000000005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col"/>
        <c:grouping val="stacked"/>
        <c:varyColors val="0"/>
        <c:ser>
          <c:idx val="0"/>
          <c:order val="0"/>
          <c:tx>
            <c:strRef>
              <c:f>'16-Consumo institucional'!$B$8:$B$9</c:f>
              <c:strCache>
                <c:ptCount val="1"/>
                <c:pt idx="0">
                  <c:v>Energía    (kWh)</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institucional'!$B$10:$B$21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99916032"/>
        <c:axId val="99922304"/>
      </c:barChart>
      <c:catAx>
        <c:axId val="999160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9922304"/>
        <c:crosses val="autoZero"/>
        <c:auto val="1"/>
        <c:lblAlgn val="ctr"/>
        <c:lblOffset val="100"/>
        <c:noMultiLvlLbl val="0"/>
      </c:catAx>
      <c:valAx>
        <c:axId val="9992230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99160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33" l="0.70000000000000062" r="0.70000000000000062" t="0.750000000000004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58586111510243655"/>
        </c:manualLayout>
      </c:layout>
      <c:barChart>
        <c:barDir val="col"/>
        <c:grouping val="stacked"/>
        <c:varyColors val="0"/>
        <c:ser>
          <c:idx val="0"/>
          <c:order val="0"/>
          <c:tx>
            <c:strRef>
              <c:f>'16-Consumo institucional'!$C$8:$C$9</c:f>
              <c:strCache>
                <c:ptCount val="1"/>
                <c:pt idx="0">
                  <c:v>Demanda máxima   (kW)</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institucional'!$C$10:$C$21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00274560"/>
        <c:axId val="100276480"/>
      </c:barChart>
      <c:catAx>
        <c:axId val="10027456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100276480"/>
        <c:crosses val="autoZero"/>
        <c:auto val="1"/>
        <c:lblAlgn val="ctr"/>
        <c:lblOffset val="100"/>
        <c:noMultiLvlLbl val="0"/>
      </c:catAx>
      <c:valAx>
        <c:axId val="10027648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027456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55" l="0.70000000000000062" r="0.70000000000000062" t="0.750000000000004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'16-Consumo institucional'!$D$8:$D$9</c:f>
              <c:strCache>
                <c:ptCount val="1"/>
                <c:pt idx="0">
                  <c:v>Importe             (¢)</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institucional'!$D$10:$D$21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00284672"/>
        <c:axId val="100315520"/>
      </c:barChart>
      <c:catAx>
        <c:axId val="1002846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9034"/>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100315520"/>
        <c:crosses val="autoZero"/>
        <c:auto val="1"/>
        <c:lblAlgn val="ctr"/>
        <c:lblOffset val="100"/>
        <c:noMultiLvlLbl val="0"/>
      </c:catAx>
      <c:valAx>
        <c:axId val="10031552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02846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'16-Consumo institucional'!$G$9</c:f>
              <c:strCache>
                <c:ptCount val="1"/>
                <c:pt idx="0">
                  <c:v>Consumo de energía eléctrica por empleado        (kWh /Nº empleados)</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institucional'!$G$10:$G$21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00405632"/>
        <c:axId val="100407552"/>
      </c:barChart>
      <c:catAx>
        <c:axId val="10040563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753"/>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100407552"/>
        <c:crosses val="autoZero"/>
        <c:auto val="1"/>
        <c:lblAlgn val="ctr"/>
        <c:lblOffset val="100"/>
        <c:noMultiLvlLbl val="0"/>
      </c:catAx>
      <c:valAx>
        <c:axId val="10040755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04056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 l="0.70000000000000062" r="0.70000000000000062" t="0.75000000000000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'16-Consumo institucional'!$H$9</c:f>
              <c:strCache>
                <c:ptCount val="1"/>
                <c:pt idx="0">
                  <c:v>Consumo de energía eléctrica por área física       (kWh/ m2)</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institucional'!$H$10:$H$21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00432128"/>
        <c:axId val="100454784"/>
      </c:barChart>
      <c:catAx>
        <c:axId val="10043212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100454784"/>
        <c:crosses val="autoZero"/>
        <c:auto val="1"/>
        <c:lblAlgn val="ctr"/>
        <c:lblOffset val="100"/>
        <c:noMultiLvlLbl val="0"/>
      </c:catAx>
      <c:valAx>
        <c:axId val="10045478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043212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22" l="0.70000000000000062" r="0.70000000000000062" t="0.7500000000000052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a:t>
            </a:r>
            <a:r>
              <a:rPr lang="es-ES" sz="1200" b="1" i="0" u="none" strike="noStrike" baseline="0"/>
              <a:t>de toneladas de dióxido de carbono equivalente (KgCO2e)</a:t>
            </a:r>
            <a:endParaRPr lang="es-ES" sz="1200" b="1" i="0" u="none" strike="noStrike" baseline="0">
              <a:solidFill>
                <a:srgbClr val="000000"/>
              </a:solidFill>
              <a:latin typeface="Calibri"/>
            </a:endParaRPr>
          </a:p>
        </c:rich>
      </c:tx>
      <c:overlay val="0"/>
    </c:title>
    <c:autoTitleDeleted val="0"/>
    <c:plotArea>
      <c:layout/>
      <c:barChart>
        <c:barDir val="col"/>
        <c:grouping val="stacked"/>
        <c:varyColors val="0"/>
        <c:ser>
          <c:idx val="0"/>
          <c:order val="0"/>
          <c:tx>
            <c:strRef>
              <c:f>'16-Consumo institucional'!$I$9</c:f>
              <c:strCache>
                <c:ptCount val="1"/>
                <c:pt idx="0">
                  <c:v>Kilogramos de dióxido de carbono equivalente 
(kg CO2e)</c:v>
                </c:pt>
              </c:strCache>
            </c:strRef>
          </c:tx>
          <c:invertIfNegative val="0"/>
          <c:cat>
            <c:strRef>
              <c:f>'16-Consumo institucional'!$A$10:$A$21</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'16-Consumo institucional'!$I$10:$I$21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overlap val="100"/>
        <c:axId val="100016512"/>
        <c:axId val="100018432"/>
      </c:barChart>
      <c:catAx>
        <c:axId val="10001651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100018432"/>
        <c:crosses val="autoZero"/>
        <c:auto val="1"/>
        <c:lblAlgn val="ctr"/>
        <c:lblOffset val="100"/>
        <c:noMultiLvlLbl val="0"/>
      </c:catAx>
      <c:valAx>
        <c:axId val="100018432"/>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0001651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544" l="0.70000000000000062" r="0.70000000000000062" t="0.750000000000005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882"/>
          <c:w val="0.87417111223648236"/>
          <c:h val="0.58586111510243721"/>
        </c:manualLayout>
      </c:layout>
      <c:barChart>
        <c:barDir val="col"/>
        <c:grouping val="stacked"/>
        <c:varyColors val="0"/>
        <c:ser>
          <c:idx val="0"/>
          <c:order val="0"/>
          <c:tx>
            <c:strRef>
              <c:f>'5-Edificio 1'!$C$12:$C$13</c:f>
              <c:strCache>
                <c:ptCount val="1"/>
                <c:pt idx="0">
                  <c:v>Demanda máxima       (kW)</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1'!$C$14:$C$25</c:f>
              <c:numCache>
                <c:formatCode>General</c:formatCode>
                <c:ptCount val="12"/>
              </c:numCache>
            </c:numRef>
          </c:val>
        </c:ser>
        <c:dLbls>
          <c:showLegendKey val="0"/>
          <c:showVal val="0"/>
          <c:showCatName val="0"/>
          <c:showSerName val="0"/>
          <c:showPercent val="0"/>
          <c:showBubbleSize val="0"/>
        </c:dLbls>
        <c:gapWidth val="150"/>
        <c:overlap val="100"/>
        <c:axId val="91504640"/>
        <c:axId val="91506560"/>
      </c:barChart>
      <c:catAx>
        <c:axId val="9150464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1506560"/>
        <c:crosses val="autoZero"/>
        <c:auto val="1"/>
        <c:lblAlgn val="ctr"/>
        <c:lblOffset val="100"/>
        <c:noMultiLvlLbl val="0"/>
      </c:catAx>
      <c:valAx>
        <c:axId val="915065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150464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389" l="0.70000000000000062" r="0.70000000000000062" t="0.75000000000000389"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col"/>
        <c:grouping val="stacked"/>
        <c:varyColors val="0"/>
        <c:ser>
          <c:idx val="0"/>
          <c:order val="0"/>
          <c:tx>
            <c:strRef>
              <c:f>'5-Edificio 1'!$D$12:$D$13</c:f>
              <c:strCache>
                <c:ptCount val="1"/>
                <c:pt idx="0">
                  <c:v>Importe             (¢)</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1'!$D$14:$D$25</c:f>
              <c:numCache>
                <c:formatCode>"₡"#,##0</c:formatCode>
                <c:ptCount val="12"/>
                <c:pt idx="0">
                  <c:v>275065</c:v>
                </c:pt>
                <c:pt idx="1">
                  <c:v>236300</c:v>
                </c:pt>
                <c:pt idx="2">
                  <c:v>215975</c:v>
                </c:pt>
                <c:pt idx="3">
                  <c:v>229985</c:v>
                </c:pt>
                <c:pt idx="4">
                  <c:v>203340</c:v>
                </c:pt>
                <c:pt idx="5">
                  <c:v>237705</c:v>
                </c:pt>
                <c:pt idx="6">
                  <c:v>229980</c:v>
                </c:pt>
                <c:pt idx="7">
                  <c:v>195030</c:v>
                </c:pt>
                <c:pt idx="8">
                  <c:v>215525</c:v>
                </c:pt>
              </c:numCache>
            </c:numRef>
          </c:val>
        </c:ser>
        <c:dLbls>
          <c:showLegendKey val="0"/>
          <c:showVal val="0"/>
          <c:showCatName val="0"/>
          <c:showSerName val="0"/>
          <c:showPercent val="0"/>
          <c:showBubbleSize val="0"/>
        </c:dLbls>
        <c:gapWidth val="150"/>
        <c:overlap val="100"/>
        <c:axId val="88729472"/>
        <c:axId val="88731648"/>
      </c:barChart>
      <c:catAx>
        <c:axId val="88729472"/>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52170614416717687"/>
              <c:y val="0.9240070921985889"/>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88731648"/>
        <c:crosses val="autoZero"/>
        <c:auto val="1"/>
        <c:lblAlgn val="ctr"/>
        <c:lblOffset val="100"/>
        <c:noMultiLvlLbl val="0"/>
      </c:catAx>
      <c:valAx>
        <c:axId val="8873164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8872947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11" l="0.70000000000000062" r="0.70000000000000062" t="0.7500000000000041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Empleado (kWh/empleado)</a:t>
            </a:r>
          </a:p>
        </c:rich>
      </c:tx>
      <c:overlay val="0"/>
    </c:title>
    <c:autoTitleDeleted val="0"/>
    <c:plotArea>
      <c:layout/>
      <c:barChart>
        <c:barDir val="col"/>
        <c:grouping val="stacked"/>
        <c:varyColors val="0"/>
        <c:ser>
          <c:idx val="0"/>
          <c:order val="0"/>
          <c:tx>
            <c:strRef>
              <c:f>'5-Edificio 1'!$G$13</c:f>
              <c:strCache>
                <c:ptCount val="1"/>
                <c:pt idx="0">
                  <c:v>Consumo de energía eléctrica por  empleado (kWh /Nº empleados)</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1'!$G$14:$G$25</c:f>
              <c:numCache>
                <c:formatCode>0.00</c:formatCode>
                <c:ptCount val="12"/>
                <c:pt idx="0">
                  <c:v>94.45</c:v>
                </c:pt>
                <c:pt idx="1">
                  <c:v>94.95</c:v>
                </c:pt>
                <c:pt idx="2">
                  <c:v>97.55</c:v>
                </c:pt>
                <c:pt idx="3">
                  <c:v>104.25</c:v>
                </c:pt>
                <c:pt idx="4">
                  <c:v>92</c:v>
                </c:pt>
                <c:pt idx="5">
                  <c:v>107.8</c:v>
                </c:pt>
                <c:pt idx="6">
                  <c:v>104.2</c:v>
                </c:pt>
                <c:pt idx="7">
                  <c:v>87.5</c:v>
                </c:pt>
                <c:pt idx="8">
                  <c:v>96.85</c:v>
                </c:pt>
                <c:pt idx="9">
                  <c:v>0</c:v>
                </c:pt>
                <c:pt idx="10">
                  <c:v>0</c:v>
                </c:pt>
                <c:pt idx="11">
                  <c:v>0</c:v>
                </c:pt>
              </c:numCache>
            </c:numRef>
          </c:val>
        </c:ser>
        <c:dLbls>
          <c:showLegendKey val="0"/>
          <c:showVal val="0"/>
          <c:showCatName val="0"/>
          <c:showSerName val="0"/>
          <c:showPercent val="0"/>
          <c:showBubbleSize val="0"/>
        </c:dLbls>
        <c:gapWidth val="150"/>
        <c:overlap val="100"/>
        <c:axId val="91230208"/>
        <c:axId val="91232128"/>
      </c:barChart>
      <c:catAx>
        <c:axId val="91230208"/>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803872912884567"/>
              <c:y val="0.93446122123485442"/>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1232128"/>
        <c:crosses val="autoZero"/>
        <c:auto val="1"/>
        <c:lblAlgn val="ctr"/>
        <c:lblOffset val="100"/>
        <c:noMultiLvlLbl val="0"/>
      </c:catAx>
      <c:valAx>
        <c:axId val="9123212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kWh/empleado</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1230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33" l="0.70000000000000062" r="0.70000000000000062" t="0.750000000000004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Consumo Eléctrico por Área Física(kWh/m2)</a:t>
            </a:r>
          </a:p>
        </c:rich>
      </c:tx>
      <c:overlay val="0"/>
    </c:title>
    <c:autoTitleDeleted val="0"/>
    <c:plotArea>
      <c:layout/>
      <c:barChart>
        <c:barDir val="col"/>
        <c:grouping val="stacked"/>
        <c:varyColors val="0"/>
        <c:ser>
          <c:idx val="0"/>
          <c:order val="0"/>
          <c:tx>
            <c:strRef>
              <c:f>'5-Edificio 1'!$H$13</c:f>
              <c:strCache>
                <c:ptCount val="1"/>
                <c:pt idx="0">
                  <c:v>Consumo de energía eléctrica por área física        (kWh/ m2)</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1'!$H$14:$H$25</c:f>
              <c:numCache>
                <c:formatCode>0.00</c:formatCode>
                <c:ptCount val="12"/>
                <c:pt idx="0">
                  <c:v>1.7947402424657013</c:v>
                </c:pt>
                <c:pt idx="1">
                  <c:v>1.8042412495724547</c:v>
                </c:pt>
                <c:pt idx="2">
                  <c:v>1.8536464865275719</c:v>
                </c:pt>
                <c:pt idx="3">
                  <c:v>1.9809599817580663</c:v>
                </c:pt>
                <c:pt idx="4">
                  <c:v>1.7481853076426102</c:v>
                </c:pt>
                <c:pt idx="5">
                  <c:v>2.0484171322160147</c:v>
                </c:pt>
                <c:pt idx="6">
                  <c:v>1.980009881047391</c:v>
                </c:pt>
                <c:pt idx="7">
                  <c:v>1.6626762436818303</c:v>
                </c:pt>
                <c:pt idx="8">
                  <c:v>1.8403450765781173</c:v>
                </c:pt>
                <c:pt idx="9">
                  <c:v>0</c:v>
                </c:pt>
                <c:pt idx="10">
                  <c:v>0</c:v>
                </c:pt>
                <c:pt idx="11">
                  <c:v>0</c:v>
                </c:pt>
              </c:numCache>
            </c:numRef>
          </c:val>
        </c:ser>
        <c:dLbls>
          <c:showLegendKey val="0"/>
          <c:showVal val="0"/>
          <c:showCatName val="0"/>
          <c:showSerName val="0"/>
          <c:showPercent val="0"/>
          <c:showBubbleSize val="0"/>
        </c:dLbls>
        <c:gapWidth val="150"/>
        <c:overlap val="100"/>
        <c:axId val="91256704"/>
        <c:axId val="91271168"/>
      </c:barChart>
      <c:catAx>
        <c:axId val="9125670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2339588918677395"/>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1271168"/>
        <c:crosses val="autoZero"/>
        <c:auto val="1"/>
        <c:lblAlgn val="ctr"/>
        <c:lblOffset val="100"/>
        <c:noMultiLvlLbl val="0"/>
      </c:catAx>
      <c:valAx>
        <c:axId val="91271168"/>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kWh/m2</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125670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55" l="0.70000000000000062" r="0.70000000000000062" t="0.750000000000004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Indicador  de toneladas de dióxido de carbono equivalente (KgCO2e)</a:t>
            </a:r>
          </a:p>
        </c:rich>
      </c:tx>
      <c:overlay val="0"/>
    </c:title>
    <c:autoTitleDeleted val="0"/>
    <c:plotArea>
      <c:layout/>
      <c:barChart>
        <c:barDir val="col"/>
        <c:grouping val="stacked"/>
        <c:varyColors val="0"/>
        <c:ser>
          <c:idx val="0"/>
          <c:order val="0"/>
          <c:tx>
            <c:strRef>
              <c:f>'5-Edificio 1'!$I$13</c:f>
              <c:strCache>
                <c:ptCount val="1"/>
                <c:pt idx="0">
                  <c:v>Kilogramos de dióxido de carbono equivalente          
(kg CO2e)</c:v>
                </c:pt>
              </c:strCache>
            </c:strRef>
          </c:tx>
          <c:invertIfNegative val="0"/>
          <c:cat>
            <c:strRef>
              <c:f>'5-Edificio 1'!$A$14:$A$25</c:f>
              <c:strCache>
                <c:ptCount val="12"/>
                <c:pt idx="0">
                  <c:v>Enero </c:v>
                </c:pt>
                <c:pt idx="1">
                  <c:v>Febrero</c:v>
                </c:pt>
                <c:pt idx="2">
                  <c:v>Marzo</c:v>
                </c:pt>
                <c:pt idx="3">
                  <c:v>Abril</c:v>
                </c:pt>
                <c:pt idx="4">
                  <c:v>Mayo</c:v>
                </c:pt>
                <c:pt idx="5">
                  <c:v>Junio</c:v>
                </c:pt>
                <c:pt idx="6">
                  <c:v>Julio</c:v>
                </c:pt>
                <c:pt idx="7">
                  <c:v>Agosto </c:v>
                </c:pt>
                <c:pt idx="8">
                  <c:v>Septiembre</c:v>
                </c:pt>
                <c:pt idx="9">
                  <c:v>Octubre</c:v>
                </c:pt>
                <c:pt idx="10">
                  <c:v>Noviembre</c:v>
                </c:pt>
                <c:pt idx="11">
                  <c:v>Diciembre</c:v>
                </c:pt>
              </c:strCache>
            </c:strRef>
          </c:cat>
          <c:val>
            <c:numRef>
              <c:f>'5-Edificio 1'!$I$14:$I$25</c:f>
              <c:numCache>
                <c:formatCode>0.00</c:formatCode>
                <c:ptCount val="12"/>
                <c:pt idx="0">
                  <c:v>71.9709</c:v>
                </c:pt>
                <c:pt idx="1">
                  <c:v>72.351900000000001</c:v>
                </c:pt>
                <c:pt idx="2">
                  <c:v>74.333100000000002</c:v>
                </c:pt>
                <c:pt idx="3">
                  <c:v>79.438500000000005</c:v>
                </c:pt>
                <c:pt idx="4">
                  <c:v>70.103999999999999</c:v>
                </c:pt>
                <c:pt idx="5">
                  <c:v>82.143600000000006</c:v>
                </c:pt>
                <c:pt idx="6">
                  <c:v>79.400400000000005</c:v>
                </c:pt>
                <c:pt idx="7">
                  <c:v>66.674999999999997</c:v>
                </c:pt>
                <c:pt idx="8">
                  <c:v>73.799700000000001</c:v>
                </c:pt>
                <c:pt idx="9">
                  <c:v>0</c:v>
                </c:pt>
                <c:pt idx="10">
                  <c:v>0</c:v>
                </c:pt>
                <c:pt idx="11">
                  <c:v>0</c:v>
                </c:pt>
              </c:numCache>
            </c:numRef>
          </c:val>
        </c:ser>
        <c:dLbls>
          <c:showLegendKey val="0"/>
          <c:showVal val="0"/>
          <c:showCatName val="0"/>
          <c:showSerName val="0"/>
          <c:showPercent val="0"/>
          <c:showBubbleSize val="0"/>
        </c:dLbls>
        <c:gapWidth val="150"/>
        <c:overlap val="100"/>
        <c:axId val="91278720"/>
        <c:axId val="97998336"/>
      </c:barChart>
      <c:catAx>
        <c:axId val="91278720"/>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s-ES"/>
                  <a:t>Mes</a:t>
                </a:r>
              </a:p>
            </c:rich>
          </c:tx>
          <c:layout>
            <c:manualLayout>
              <c:xMode val="edge"/>
              <c:yMode val="edge"/>
              <c:x val="0.47804993680019175"/>
              <c:y val="0.9198212689901698"/>
            </c:manualLayout>
          </c:layout>
          <c:overlay val="0"/>
        </c:title>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97998336"/>
        <c:crosses val="autoZero"/>
        <c:auto val="1"/>
        <c:lblAlgn val="ctr"/>
        <c:lblOffset val="100"/>
        <c:noMultiLvlLbl val="0"/>
      </c:catAx>
      <c:valAx>
        <c:axId val="97998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s-ES"/>
                  <a:t>KgCO2e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127872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Energía Eléctrica del Edificio (kWh)</a:t>
            </a:r>
          </a:p>
        </c:rich>
      </c:tx>
      <c:overlay val="0"/>
    </c:title>
    <c:autoTitleDeleted val="0"/>
    <c:plotArea>
      <c:layout/>
      <c:barChart>
        <c:barDir val="bar"/>
        <c:grouping val="clustered"/>
        <c:varyColors val="0"/>
        <c:ser>
          <c:idx val="0"/>
          <c:order val="0"/>
          <c:tx>
            <c:strRef>
              <c:f>'15-Consumo por edificio'!$C$7:$C$8</c:f>
              <c:strCache>
                <c:ptCount val="1"/>
                <c:pt idx="0">
                  <c:v>Consumo de Energía  (kWh/mes)</c:v>
                </c:pt>
              </c:strCache>
            </c:strRef>
          </c:tx>
          <c:invertIfNegative val="0"/>
          <c:val>
            <c:numRef>
              <c:f>'15-Consumo por edificio'!$C$9:$C$18</c:f>
              <c:numCache>
                <c:formatCode>0.00</c:formatCode>
                <c:ptCount val="10"/>
                <c:pt idx="0">
                  <c:v>1954.5555555555557</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8039680"/>
        <c:axId val="90116096"/>
      </c:barChart>
      <c:catAx>
        <c:axId val="98039680"/>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0116096"/>
        <c:crosses val="autoZero"/>
        <c:auto val="1"/>
        <c:lblAlgn val="ctr"/>
        <c:lblOffset val="100"/>
        <c:noMultiLvlLbl val="0"/>
      </c:catAx>
      <c:valAx>
        <c:axId val="901160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KWh</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039680"/>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33" l="0.70000000000000062" r="0.70000000000000062" t="0.75000000000000433"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Consumo de Demanda Máxima del Edificio(kW)</a:t>
            </a:r>
          </a:p>
        </c:rich>
      </c:tx>
      <c:overlay val="0"/>
    </c:title>
    <c:autoTitleDeleted val="0"/>
    <c:plotArea>
      <c:layout>
        <c:manualLayout>
          <c:layoutTarget val="inner"/>
          <c:xMode val="edge"/>
          <c:yMode val="edge"/>
          <c:x val="0.10997051702728412"/>
          <c:y val="0.16328334271723907"/>
          <c:w val="0.87417111223648392"/>
          <c:h val="0.68438683250430565"/>
        </c:manualLayout>
      </c:layout>
      <c:barChart>
        <c:barDir val="bar"/>
        <c:grouping val="clustered"/>
        <c:varyColors val="0"/>
        <c:ser>
          <c:idx val="0"/>
          <c:order val="0"/>
          <c:tx>
            <c:strRef>
              <c:f>'15-Consumo por edificio'!$D$7:$D$8</c:f>
              <c:strCache>
                <c:ptCount val="1"/>
                <c:pt idx="0">
                  <c:v>Demanda máxima (kW)</c:v>
                </c:pt>
              </c:strCache>
            </c:strRef>
          </c:tx>
          <c:invertIfNegative val="0"/>
          <c:val>
            <c:numRef>
              <c:f>'15-Consumo por edificio'!$D$9:$D$18</c:f>
              <c:numCache>
                <c:formatCode>0.00</c:formatCode>
                <c:ptCount val="10"/>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0144768"/>
        <c:axId val="90146688"/>
      </c:barChart>
      <c:catAx>
        <c:axId val="90144768"/>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6.4580961210619053E-3"/>
              <c:y val="0.5848677906030445"/>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0146688"/>
        <c:crosses val="autoZero"/>
        <c:auto val="1"/>
        <c:lblAlgn val="ctr"/>
        <c:lblOffset val="100"/>
        <c:noMultiLvlLbl val="0"/>
      </c:catAx>
      <c:valAx>
        <c:axId val="90146688"/>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KW</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014476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55" l="0.70000000000000062" r="0.70000000000000062" t="0.750000000000004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es-ES" sz="1200" b="1" i="0" u="none" strike="noStrike" baseline="0">
                <a:solidFill>
                  <a:srgbClr val="000000"/>
                </a:solidFill>
                <a:latin typeface="Calibri"/>
              </a:rPr>
              <a:t>Importe por Edificio(¢)</a:t>
            </a:r>
          </a:p>
        </c:rich>
      </c:tx>
      <c:overlay val="0"/>
    </c:title>
    <c:autoTitleDeleted val="0"/>
    <c:plotArea>
      <c:layout/>
      <c:barChart>
        <c:barDir val="bar"/>
        <c:grouping val="clustered"/>
        <c:varyColors val="0"/>
        <c:ser>
          <c:idx val="0"/>
          <c:order val="0"/>
          <c:tx>
            <c:strRef>
              <c:f>'15-Consumo por edificio'!$E$7:$E$8</c:f>
              <c:strCache>
                <c:ptCount val="1"/>
                <c:pt idx="0">
                  <c:v>Importe (¢/mes)</c:v>
                </c:pt>
              </c:strCache>
            </c:strRef>
          </c:tx>
          <c:invertIfNegative val="0"/>
          <c:val>
            <c:numRef>
              <c:f>'15-Consumo por edificio'!$E$9:$E$18</c:f>
              <c:numCache>
                <c:formatCode>"₡"#,##0</c:formatCode>
                <c:ptCount val="10"/>
                <c:pt idx="0">
                  <c:v>226545</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filteredCategoryTitle>
                <c15:cat>
                  <c:multiLvlStrRef>
                    <c:extLst>
                      <c:ext uri="{02D57815-91ED-43cb-92C2-25804820EDAC}">
                        <c15:formulaRef>
                          <c15:sqref>'15-Consumo por edificio'!$B$9:$B$18</c15:sqref>
                        </c15:formulaRef>
                      </c:ext>
                    </c:extLst>
                  </c:multiLvlStrRef>
                </c15:cat>
              </c15:filteredCategoryTitle>
            </c:ext>
          </c:extLst>
        </c:ser>
        <c:dLbls>
          <c:showLegendKey val="0"/>
          <c:showVal val="0"/>
          <c:showCatName val="0"/>
          <c:showSerName val="0"/>
          <c:showPercent val="0"/>
          <c:showBubbleSize val="0"/>
        </c:dLbls>
        <c:gapWidth val="150"/>
        <c:axId val="90171264"/>
        <c:axId val="98512896"/>
      </c:barChart>
      <c:catAx>
        <c:axId val="90171264"/>
        <c:scaling>
          <c:orientation val="minMax"/>
        </c:scaling>
        <c:delete val="0"/>
        <c:axPos val="l"/>
        <c:title>
          <c:tx>
            <c:rich>
              <a:bodyPr/>
              <a:lstStyle/>
              <a:p>
                <a:pPr>
                  <a:defRPr sz="1100" b="1" i="0" u="none" strike="noStrike" baseline="0">
                    <a:solidFill>
                      <a:srgbClr val="000000"/>
                    </a:solidFill>
                    <a:latin typeface="Calibri"/>
                    <a:ea typeface="Calibri"/>
                    <a:cs typeface="Calibri"/>
                  </a:defRPr>
                </a:pPr>
                <a:r>
                  <a:rPr lang="es-ES"/>
                  <a:t>Edificios</a:t>
                </a:r>
              </a:p>
            </c:rich>
          </c:tx>
          <c:layout>
            <c:manualLayout>
              <c:xMode val="edge"/>
              <c:yMode val="edge"/>
              <c:x val="8.325576971418119E-3"/>
              <c:y val="0.41964048021547357"/>
            </c:manualLayout>
          </c:layout>
          <c:overlay val="0"/>
        </c:title>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8512896"/>
        <c:crosses val="autoZero"/>
        <c:auto val="1"/>
        <c:lblAlgn val="ctr"/>
        <c:lblOffset val="100"/>
        <c:noMultiLvlLbl val="0"/>
      </c:catAx>
      <c:valAx>
        <c:axId val="98512896"/>
        <c:scaling>
          <c:orientation val="minMax"/>
        </c:scaling>
        <c:delete val="0"/>
        <c:axPos val="b"/>
        <c:majorGridlines/>
        <c:title>
          <c:tx>
            <c:rich>
              <a:bodyPr/>
              <a:lstStyle/>
              <a:p>
                <a:pPr>
                  <a:defRPr sz="1100" b="1" i="0" u="none" strike="noStrike" baseline="0">
                    <a:solidFill>
                      <a:srgbClr val="000000"/>
                    </a:solidFill>
                    <a:latin typeface="Calibri"/>
                    <a:ea typeface="Calibri"/>
                    <a:cs typeface="Calibri"/>
                  </a:defRPr>
                </a:pPr>
                <a:r>
                  <a:rPr lang="es-ES"/>
                  <a:t>Colones</a:t>
                </a:r>
              </a:p>
            </c:rich>
          </c:tx>
          <c:overlay val="0"/>
        </c:title>
        <c:numFmt formatCode="&quot;₡&quot;#,##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9017126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477" l="0.70000000000000062" r="0.70000000000000062" t="0.7500000000000047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74</xdr:row>
      <xdr:rowOff>0</xdr:rowOff>
    </xdr:from>
    <xdr:to>
      <xdr:col>9</xdr:col>
      <xdr:colOff>864870</xdr:colOff>
      <xdr:row>99</xdr:row>
      <xdr:rowOff>123825</xdr:rowOff>
    </xdr:to>
    <xdr:pic>
      <xdr:nvPicPr>
        <xdr:cNvPr id="1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62050" y="39566850"/>
          <a:ext cx="8199120" cy="5124450"/>
        </a:xfrm>
        <a:prstGeom prst="rect">
          <a:avLst/>
        </a:prstGeom>
        <a:noFill/>
        <a:ln w="1">
          <a:noFill/>
          <a:miter lim="800000"/>
          <a:headEnd/>
          <a:tailEnd type="none" w="med" len="med"/>
        </a:ln>
        <a:effectLst/>
      </xdr:spPr>
    </xdr:pic>
    <xdr:clientData/>
  </xdr:twoCellAnchor>
  <xdr:twoCellAnchor editAs="oneCell">
    <xdr:from>
      <xdr:col>1</xdr:col>
      <xdr:colOff>55243</xdr:colOff>
      <xdr:row>30</xdr:row>
      <xdr:rowOff>19049</xdr:rowOff>
    </xdr:from>
    <xdr:to>
      <xdr:col>9</xdr:col>
      <xdr:colOff>869131</xdr:colOff>
      <xdr:row>57</xdr:row>
      <xdr:rowOff>133350</xdr:rowOff>
    </xdr:to>
    <xdr:pic>
      <xdr:nvPicPr>
        <xdr:cNvPr id="67358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636268" y="26603324"/>
          <a:ext cx="8729163" cy="5514976"/>
        </a:xfrm>
        <a:prstGeom prst="rect">
          <a:avLst/>
        </a:prstGeom>
        <a:noFill/>
        <a:ln w="1">
          <a:noFill/>
          <a:miter lim="800000"/>
          <a:headEnd/>
          <a:tailEnd type="none" w="med" len="med"/>
        </a:ln>
        <a:effectLst/>
      </xdr:spPr>
    </xdr:pic>
    <xdr:clientData/>
  </xdr:twoCellAnchor>
  <xdr:twoCellAnchor>
    <xdr:from>
      <xdr:col>3</xdr:col>
      <xdr:colOff>923925</xdr:colOff>
      <xdr:row>84</xdr:row>
      <xdr:rowOff>114300</xdr:rowOff>
    </xdr:from>
    <xdr:to>
      <xdr:col>6</xdr:col>
      <xdr:colOff>866775</xdr:colOff>
      <xdr:row>86</xdr:row>
      <xdr:rowOff>19050</xdr:rowOff>
    </xdr:to>
    <xdr:sp macro="" textlink="">
      <xdr:nvSpPr>
        <xdr:cNvPr id="17" name="16 Rectángulo redondeado"/>
        <xdr:cNvSpPr/>
      </xdr:nvSpPr>
      <xdr:spPr>
        <a:xfrm>
          <a:off x="3133725" y="41681400"/>
          <a:ext cx="3086100" cy="3048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R" sz="1100"/>
        </a:p>
      </xdr:txBody>
    </xdr:sp>
    <xdr:clientData/>
  </xdr:twoCellAnchor>
  <xdr:twoCellAnchor editAs="oneCell">
    <xdr:from>
      <xdr:col>2</xdr:col>
      <xdr:colOff>1</xdr:colOff>
      <xdr:row>102</xdr:row>
      <xdr:rowOff>0</xdr:rowOff>
    </xdr:from>
    <xdr:to>
      <xdr:col>9</xdr:col>
      <xdr:colOff>781051</xdr:colOff>
      <xdr:row>127</xdr:row>
      <xdr:rowOff>71437</xdr:rowOff>
    </xdr:to>
    <xdr:pic>
      <xdr:nvPicPr>
        <xdr:cNvPr id="6763521" name="Picture 1"/>
        <xdr:cNvPicPr>
          <a:picLocks noChangeAspect="1" noChangeArrowheads="1"/>
        </xdr:cNvPicPr>
      </xdr:nvPicPr>
      <xdr:blipFill>
        <a:blip xmlns:r="http://schemas.openxmlformats.org/officeDocument/2006/relationships" r:embed="rId3" cstate="print"/>
        <a:srcRect/>
        <a:stretch>
          <a:fillRect/>
        </a:stretch>
      </xdr:blipFill>
      <xdr:spPr bwMode="auto">
        <a:xfrm>
          <a:off x="1162051" y="27317700"/>
          <a:ext cx="8115300" cy="5072062"/>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9</xdr:row>
      <xdr:rowOff>219075</xdr:rowOff>
    </xdr:from>
    <xdr:to>
      <xdr:col>0</xdr:col>
      <xdr:colOff>600075</xdr:colOff>
      <xdr:row>9</xdr:row>
      <xdr:rowOff>495300</xdr:rowOff>
    </xdr:to>
    <xdr:sp macro="" textlink="">
      <xdr:nvSpPr>
        <xdr:cNvPr id="2" name="1 Flecha derecha"/>
        <xdr:cNvSpPr/>
      </xdr:nvSpPr>
      <xdr:spPr>
        <a:xfrm>
          <a:off x="114300" y="1117282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12</xdr:row>
      <xdr:rowOff>95250</xdr:rowOff>
    </xdr:from>
    <xdr:to>
      <xdr:col>0</xdr:col>
      <xdr:colOff>619125</xdr:colOff>
      <xdr:row>12</xdr:row>
      <xdr:rowOff>371475</xdr:rowOff>
    </xdr:to>
    <xdr:sp macro="" textlink="">
      <xdr:nvSpPr>
        <xdr:cNvPr id="3" name="2 Flecha derecha"/>
        <xdr:cNvSpPr/>
      </xdr:nvSpPr>
      <xdr:spPr>
        <a:xfrm>
          <a:off x="133350" y="12344400"/>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123825</xdr:colOff>
      <xdr:row>13</xdr:row>
      <xdr:rowOff>66675</xdr:rowOff>
    </xdr:from>
    <xdr:to>
      <xdr:col>0</xdr:col>
      <xdr:colOff>609600</xdr:colOff>
      <xdr:row>13</xdr:row>
      <xdr:rowOff>342900</xdr:rowOff>
    </xdr:to>
    <xdr:sp macro="" textlink="">
      <xdr:nvSpPr>
        <xdr:cNvPr id="4" name="3 Flecha derecha"/>
        <xdr:cNvSpPr/>
      </xdr:nvSpPr>
      <xdr:spPr>
        <a:xfrm>
          <a:off x="123825" y="127539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twoCellAnchor>
    <xdr:from>
      <xdr:col>0</xdr:col>
      <xdr:colOff>133350</xdr:colOff>
      <xdr:row>14</xdr:row>
      <xdr:rowOff>47625</xdr:rowOff>
    </xdr:from>
    <xdr:to>
      <xdr:col>0</xdr:col>
      <xdr:colOff>619125</xdr:colOff>
      <xdr:row>14</xdr:row>
      <xdr:rowOff>323850</xdr:rowOff>
    </xdr:to>
    <xdr:sp macro="" textlink="">
      <xdr:nvSpPr>
        <xdr:cNvPr id="5" name="4 Flecha derecha"/>
        <xdr:cNvSpPr/>
      </xdr:nvSpPr>
      <xdr:spPr>
        <a:xfrm>
          <a:off x="133350" y="13173075"/>
          <a:ext cx="485775" cy="276225"/>
        </a:xfrm>
        <a:prstGeom prst="rightArrow">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ctr"/>
          <a:endParaRPr lang="es-C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0</xdr:row>
      <xdr:rowOff>57150</xdr:rowOff>
    </xdr:from>
    <xdr:to>
      <xdr:col>4</xdr:col>
      <xdr:colOff>723900</xdr:colOff>
      <xdr:row>24</xdr:row>
      <xdr:rowOff>19050</xdr:rowOff>
    </xdr:to>
    <xdr:sp macro="" textlink="">
      <xdr:nvSpPr>
        <xdr:cNvPr id="8" name="7 Rectángulo"/>
        <xdr:cNvSpPr/>
      </xdr:nvSpPr>
      <xdr:spPr>
        <a:xfrm>
          <a:off x="47625" y="57150"/>
          <a:ext cx="3724275" cy="6257925"/>
        </a:xfrm>
        <a:prstGeom prst="rect">
          <a:avLst/>
        </a:prstGeom>
        <a:scene3d>
          <a:camera prst="orthographicFront">
            <a:rot lat="0" lon="0" rev="0"/>
          </a:camera>
          <a:lightRig rig="threePt" dir="t">
            <a:rot lat="0" lon="0" rev="1200000"/>
          </a:lightRig>
        </a:scene3d>
        <a:sp3d>
          <a:bevelT w="63500" h="25400"/>
        </a:sp3d>
      </xdr:spPr>
      <xdr:style>
        <a:lnRef idx="0">
          <a:schemeClr val="accent1"/>
        </a:lnRef>
        <a:fillRef idx="3">
          <a:schemeClr val="accent1"/>
        </a:fillRef>
        <a:effectRef idx="3">
          <a:schemeClr val="accent1"/>
        </a:effectRef>
        <a:fontRef idx="minor">
          <a:schemeClr val="lt1"/>
        </a:fontRef>
      </xdr:style>
      <xdr:txBody>
        <a:bodyPr vertOverflow="clip" rtlCol="0" anchor="ctr"/>
        <a:lstStyle/>
        <a:p>
          <a:endParaRPr lang="es-ES"/>
        </a:p>
      </xdr:txBody>
    </xdr:sp>
    <xdr:clientData/>
  </xdr:twoCellAnchor>
  <xdr:twoCellAnchor>
    <xdr:from>
      <xdr:col>5</xdr:col>
      <xdr:colOff>66675</xdr:colOff>
      <xdr:row>0</xdr:row>
      <xdr:rowOff>95250</xdr:rowOff>
    </xdr:from>
    <xdr:to>
      <xdr:col>10</xdr:col>
      <xdr:colOff>28575</xdr:colOff>
      <xdr:row>6</xdr:row>
      <xdr:rowOff>171450</xdr:rowOff>
    </xdr:to>
    <xdr:sp macro="" textlink="">
      <xdr:nvSpPr>
        <xdr:cNvPr id="3" name="Rectangle 4"/>
        <xdr:cNvSpPr>
          <a:spLocks noGrp="1" noChangeArrowheads="1"/>
        </xdr:cNvSpPr>
      </xdr:nvSpPr>
      <xdr:spPr bwMode="gray">
        <a:xfrm>
          <a:off x="3876675" y="95250"/>
          <a:ext cx="3771900" cy="1219200"/>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r>
            <a:rPr lang="es-CR" sz="2200" b="1"/>
            <a:t>Programa de Gestión Ambiental Institucional</a:t>
          </a:r>
          <a:br>
            <a:rPr lang="es-CR" sz="2200" b="1"/>
          </a:br>
          <a:r>
            <a:rPr lang="es-CR" sz="2200" b="1"/>
            <a:t>PGAI´s</a:t>
          </a:r>
        </a:p>
      </xdr:txBody>
    </xdr:sp>
    <xdr:clientData/>
  </xdr:twoCellAnchor>
  <xdr:oneCellAnchor>
    <xdr:from>
      <xdr:col>5</xdr:col>
      <xdr:colOff>190499</xdr:colOff>
      <xdr:row>7</xdr:row>
      <xdr:rowOff>82938</xdr:rowOff>
    </xdr:from>
    <xdr:ext cx="5124451" cy="356648"/>
    <xdr:sp macro="" textlink="">
      <xdr:nvSpPr>
        <xdr:cNvPr id="5" name="4 Rectángulo"/>
        <xdr:cNvSpPr/>
      </xdr:nvSpPr>
      <xdr:spPr>
        <a:xfrm>
          <a:off x="3974403" y="1452972"/>
          <a:ext cx="5124451" cy="356648"/>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CONTROL DEL CONSUMO DE ENERGÍA ELÉCTRICA</a:t>
          </a:r>
        </a:p>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V 1.4</a:t>
          </a:r>
        </a:p>
      </xdr:txBody>
    </xdr:sp>
    <xdr:clientData/>
  </xdr:oneCellAnchor>
  <xdr:twoCellAnchor editAs="oneCell">
    <xdr:from>
      <xdr:col>0</xdr:col>
      <xdr:colOff>92529</xdr:colOff>
      <xdr:row>13</xdr:row>
      <xdr:rowOff>227849</xdr:rowOff>
    </xdr:from>
    <xdr:to>
      <xdr:col>4</xdr:col>
      <xdr:colOff>598715</xdr:colOff>
      <xdr:row>23</xdr:row>
      <xdr:rowOff>97846</xdr:rowOff>
    </xdr:to>
    <xdr:pic>
      <xdr:nvPicPr>
        <xdr:cNvPr id="1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92529" y="3303063"/>
          <a:ext cx="3554186" cy="3462283"/>
        </a:xfrm>
        <a:prstGeom prst="rect">
          <a:avLst/>
        </a:prstGeom>
        <a:ln>
          <a:noFill/>
        </a:ln>
        <a:effectLst>
          <a:softEdge rad="112500"/>
        </a:effectLst>
      </xdr:spPr>
    </xdr:pic>
    <xdr:clientData/>
  </xdr:twoCellAnchor>
  <xdr:twoCellAnchor editAs="oneCell">
    <xdr:from>
      <xdr:col>0</xdr:col>
      <xdr:colOff>102054</xdr:colOff>
      <xdr:row>1</xdr:row>
      <xdr:rowOff>75859</xdr:rowOff>
    </xdr:from>
    <xdr:to>
      <xdr:col>4</xdr:col>
      <xdr:colOff>642932</xdr:colOff>
      <xdr:row>13</xdr:row>
      <xdr:rowOff>122464</xdr:rowOff>
    </xdr:to>
    <xdr:pic>
      <xdr:nvPicPr>
        <xdr:cNvPr id="13"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02054" y="266359"/>
          <a:ext cx="3588878" cy="2931319"/>
        </a:xfrm>
        <a:prstGeom prst="rect">
          <a:avLst/>
        </a:prstGeom>
        <a:ln>
          <a:noFill/>
        </a:ln>
        <a:effectLst>
          <a:softEdge rad="112500"/>
        </a:effectLst>
      </xdr:spPr>
    </xdr:pic>
    <xdr:clientData/>
  </xdr:twoCellAnchor>
  <xdr:twoCellAnchor>
    <xdr:from>
      <xdr:col>10</xdr:col>
      <xdr:colOff>91337</xdr:colOff>
      <xdr:row>1</xdr:row>
      <xdr:rowOff>26096</xdr:rowOff>
    </xdr:from>
    <xdr:to>
      <xdr:col>11</xdr:col>
      <xdr:colOff>717638</xdr:colOff>
      <xdr:row>6</xdr:row>
      <xdr:rowOff>130479</xdr:rowOff>
    </xdr:to>
    <xdr:sp macro="" textlink="">
      <xdr:nvSpPr>
        <xdr:cNvPr id="9" name="8 CuadroTexto"/>
        <xdr:cNvSpPr txBox="1"/>
      </xdr:nvSpPr>
      <xdr:spPr>
        <a:xfrm>
          <a:off x="7659145" y="221815"/>
          <a:ext cx="1383082" cy="10829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31</xdr:row>
      <xdr:rowOff>0</xdr:rowOff>
    </xdr:from>
    <xdr:to>
      <xdr:col>8</xdr:col>
      <xdr:colOff>714375</xdr:colOff>
      <xdr:row>50</xdr:row>
      <xdr:rowOff>161925</xdr:rowOff>
    </xdr:to>
    <xdr:graphicFrame macro="">
      <xdr:nvGraphicFramePr>
        <xdr:cNvPr id="2"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53</xdr:row>
      <xdr:rowOff>48523</xdr:rowOff>
    </xdr:from>
    <xdr:to>
      <xdr:col>8</xdr:col>
      <xdr:colOff>714375</xdr:colOff>
      <xdr:row>72</xdr:row>
      <xdr:rowOff>161924</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77</xdr:row>
      <xdr:rowOff>1</xdr:rowOff>
    </xdr:from>
    <xdr:to>
      <xdr:col>8</xdr:col>
      <xdr:colOff>714375</xdr:colOff>
      <xdr:row>95</xdr:row>
      <xdr:rowOff>152401</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98</xdr:row>
      <xdr:rowOff>29114</xdr:rowOff>
    </xdr:from>
    <xdr:to>
      <xdr:col>8</xdr:col>
      <xdr:colOff>733425</xdr:colOff>
      <xdr:row>116</xdr:row>
      <xdr:rowOff>171450</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119</xdr:row>
      <xdr:rowOff>28574</xdr:rowOff>
    </xdr:from>
    <xdr:to>
      <xdr:col>8</xdr:col>
      <xdr:colOff>714375</xdr:colOff>
      <xdr:row>137</xdr:row>
      <xdr:rowOff>152399</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140</xdr:row>
      <xdr:rowOff>28575</xdr:rowOff>
    </xdr:from>
    <xdr:to>
      <xdr:col>8</xdr:col>
      <xdr:colOff>714375</xdr:colOff>
      <xdr:row>158</xdr:row>
      <xdr:rowOff>152400</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27</xdr:row>
      <xdr:rowOff>0</xdr:rowOff>
    </xdr:from>
    <xdr:to>
      <xdr:col>11</xdr:col>
      <xdr:colOff>59531</xdr:colOff>
      <xdr:row>49</xdr:row>
      <xdr:rowOff>7369</xdr:rowOff>
    </xdr:to>
    <xdr:graphicFrame macro="">
      <xdr:nvGraphicFramePr>
        <xdr:cNvPr id="20"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51</xdr:row>
      <xdr:rowOff>26957</xdr:rowOff>
    </xdr:from>
    <xdr:to>
      <xdr:col>11</xdr:col>
      <xdr:colOff>83343</xdr:colOff>
      <xdr:row>72</xdr:row>
      <xdr:rowOff>179717</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74</xdr:row>
      <xdr:rowOff>188701</xdr:rowOff>
    </xdr:from>
    <xdr:to>
      <xdr:col>11</xdr:col>
      <xdr:colOff>107156</xdr:colOff>
      <xdr:row>93</xdr:row>
      <xdr:rowOff>152759</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19049</xdr:colOff>
      <xdr:row>96</xdr:row>
      <xdr:rowOff>35943</xdr:rowOff>
    </xdr:from>
    <xdr:to>
      <xdr:col>11</xdr:col>
      <xdr:colOff>142875</xdr:colOff>
      <xdr:row>114</xdr:row>
      <xdr:rowOff>161745</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117</xdr:row>
      <xdr:rowOff>0</xdr:rowOff>
    </xdr:from>
    <xdr:to>
      <xdr:col>11</xdr:col>
      <xdr:colOff>154782</xdr:colOff>
      <xdr:row>135</xdr:row>
      <xdr:rowOff>154196</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35764</xdr:rowOff>
    </xdr:from>
    <xdr:to>
      <xdr:col>11</xdr:col>
      <xdr:colOff>166687</xdr:colOff>
      <xdr:row>157</xdr:row>
      <xdr:rowOff>3235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27</xdr:row>
      <xdr:rowOff>0</xdr:rowOff>
    </xdr:from>
    <xdr:to>
      <xdr:col>11</xdr:col>
      <xdr:colOff>0</xdr:colOff>
      <xdr:row>46</xdr:row>
      <xdr:rowOff>161925</xdr:rowOff>
    </xdr:to>
    <xdr:graphicFrame macro="">
      <xdr:nvGraphicFramePr>
        <xdr:cNvPr id="14"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49</xdr:row>
      <xdr:rowOff>48523</xdr:rowOff>
    </xdr:from>
    <xdr:to>
      <xdr:col>11</xdr:col>
      <xdr:colOff>0</xdr:colOff>
      <xdr:row>68</xdr:row>
      <xdr:rowOff>161924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73</xdr:row>
      <xdr:rowOff>1</xdr:rowOff>
    </xdr:from>
    <xdr:to>
      <xdr:col>10</xdr:col>
      <xdr:colOff>1512094</xdr:colOff>
      <xdr:row>91</xdr:row>
      <xdr:rowOff>152401</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19051</xdr:colOff>
      <xdr:row>94</xdr:row>
      <xdr:rowOff>29114</xdr:rowOff>
    </xdr:from>
    <xdr:to>
      <xdr:col>11</xdr:col>
      <xdr:colOff>0</xdr:colOff>
      <xdr:row>112</xdr:row>
      <xdr:rowOff>171450</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xdr:colOff>
      <xdr:row>115</xdr:row>
      <xdr:rowOff>28574</xdr:rowOff>
    </xdr:from>
    <xdr:to>
      <xdr:col>11</xdr:col>
      <xdr:colOff>0</xdr:colOff>
      <xdr:row>133</xdr:row>
      <xdr:rowOff>152399</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xdr:colOff>
      <xdr:row>136</xdr:row>
      <xdr:rowOff>28575</xdr:rowOff>
    </xdr:from>
    <xdr:to>
      <xdr:col>11</xdr:col>
      <xdr:colOff>0</xdr:colOff>
      <xdr:row>154</xdr:row>
      <xdr:rowOff>152400</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digeca.go.cr/ambientalizacion/herramientasPGA.html" TargetMode="External"/><Relationship Id="rId1" Type="http://schemas.openxmlformats.org/officeDocument/2006/relationships/hyperlink" Target="http://www.digeca.go.cr/ambientalizacion/herramientasPGA.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hyperlink" Target="http://cglobal.imn.ac.cr/sites/default/files/documentos/factoresemision-gei-2016.pdf"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9"/>
  <sheetViews>
    <sheetView zoomScaleNormal="100" workbookViewId="0">
      <selection activeCell="D16" sqref="D16:J16"/>
    </sheetView>
  </sheetViews>
  <sheetFormatPr baseColWidth="10" defaultRowHeight="15.75" x14ac:dyDescent="0.25"/>
  <cols>
    <col min="1" max="2" width="8.7109375" style="59" customWidth="1"/>
    <col min="3" max="11" width="15.7109375" style="59" customWidth="1"/>
    <col min="12" max="16384" width="11.42578125" style="59"/>
  </cols>
  <sheetData>
    <row r="1" spans="1:11" ht="24.95" customHeight="1" x14ac:dyDescent="0.35">
      <c r="A1" s="106" t="s">
        <v>76</v>
      </c>
      <c r="B1" s="106"/>
      <c r="C1" s="106"/>
      <c r="D1" s="106"/>
      <c r="E1" s="106"/>
      <c r="F1" s="106"/>
      <c r="G1" s="106"/>
      <c r="H1" s="106"/>
      <c r="I1" s="106"/>
      <c r="J1" s="106"/>
      <c r="K1" s="58"/>
    </row>
    <row r="2" spans="1:11" ht="24.95" customHeight="1" x14ac:dyDescent="0.35">
      <c r="A2" s="106" t="s">
        <v>77</v>
      </c>
      <c r="B2" s="106"/>
      <c r="C2" s="106"/>
      <c r="D2" s="106"/>
      <c r="E2" s="106"/>
      <c r="F2" s="106"/>
      <c r="G2" s="106"/>
      <c r="H2" s="106"/>
      <c r="I2" s="106"/>
      <c r="J2" s="106"/>
      <c r="K2" s="58"/>
    </row>
    <row r="3" spans="1:11" x14ac:dyDescent="0.25">
      <c r="A3" s="60"/>
      <c r="B3" s="60"/>
      <c r="C3" s="60"/>
      <c r="D3" s="60"/>
      <c r="E3" s="60"/>
      <c r="F3" s="60"/>
      <c r="G3" s="60"/>
      <c r="H3" s="60"/>
      <c r="I3" s="60"/>
      <c r="J3" s="60"/>
      <c r="K3" s="60"/>
    </row>
    <row r="4" spans="1:11" ht="36.75" customHeight="1" x14ac:dyDescent="0.25">
      <c r="A4" s="99" t="s">
        <v>79</v>
      </c>
      <c r="B4" s="99"/>
      <c r="C4" s="99"/>
      <c r="D4" s="99"/>
      <c r="E4" s="99"/>
      <c r="F4" s="99"/>
      <c r="G4" s="99"/>
      <c r="H4" s="99"/>
      <c r="I4" s="99"/>
      <c r="J4" s="61"/>
      <c r="K4" s="61"/>
    </row>
    <row r="5" spans="1:11" ht="20.100000000000001" customHeight="1" x14ac:dyDescent="0.25">
      <c r="A5" s="62"/>
      <c r="B5" s="62"/>
      <c r="C5" s="62"/>
      <c r="D5" s="62"/>
      <c r="E5" s="62"/>
      <c r="F5" s="62"/>
      <c r="G5" s="62"/>
      <c r="H5" s="62"/>
      <c r="I5" s="62"/>
      <c r="J5" s="62"/>
      <c r="K5" s="62"/>
    </row>
    <row r="6" spans="1:11" ht="20.100000000000001" customHeight="1" x14ac:dyDescent="0.25">
      <c r="A6" s="63" t="s">
        <v>59</v>
      </c>
      <c r="B6" s="62"/>
      <c r="C6" s="62"/>
      <c r="D6" s="62"/>
      <c r="E6" s="62"/>
      <c r="F6" s="62"/>
      <c r="G6" s="62"/>
      <c r="H6" s="62"/>
      <c r="I6" s="62"/>
      <c r="J6" s="62"/>
      <c r="K6" s="62"/>
    </row>
    <row r="7" spans="1:11" ht="20.100000000000001" customHeight="1" x14ac:dyDescent="0.25">
      <c r="A7" s="62"/>
      <c r="B7" s="62"/>
      <c r="C7" s="62"/>
      <c r="D7" s="62"/>
      <c r="E7" s="62"/>
      <c r="F7" s="62"/>
      <c r="G7" s="62"/>
      <c r="H7" s="62"/>
      <c r="I7" s="62"/>
      <c r="J7" s="62"/>
      <c r="K7" s="62"/>
    </row>
    <row r="8" spans="1:11" ht="15" customHeight="1" x14ac:dyDescent="0.25">
      <c r="A8" s="64">
        <v>1</v>
      </c>
      <c r="B8" s="65" t="s">
        <v>60</v>
      </c>
      <c r="C8" s="62"/>
      <c r="D8" s="98"/>
      <c r="E8" s="98"/>
      <c r="F8" s="98"/>
      <c r="G8" s="98"/>
      <c r="H8" s="98"/>
      <c r="I8" s="98"/>
      <c r="J8" s="98"/>
      <c r="K8" s="62"/>
    </row>
    <row r="9" spans="1:11" ht="15" customHeight="1" x14ac:dyDescent="0.25">
      <c r="A9" s="64">
        <v>2</v>
      </c>
      <c r="B9" s="65" t="s">
        <v>102</v>
      </c>
      <c r="C9" s="62"/>
      <c r="D9" s="98"/>
      <c r="E9" s="98"/>
      <c r="F9" s="98"/>
      <c r="G9" s="98"/>
      <c r="H9" s="98"/>
      <c r="I9" s="98"/>
      <c r="J9" s="98"/>
      <c r="K9" s="62"/>
    </row>
    <row r="10" spans="1:11" ht="15" customHeight="1" x14ac:dyDescent="0.25">
      <c r="A10" s="64">
        <v>3</v>
      </c>
      <c r="B10" s="65" t="s">
        <v>62</v>
      </c>
      <c r="C10" s="62"/>
      <c r="D10" s="98"/>
      <c r="E10" s="98"/>
      <c r="F10" s="98"/>
      <c r="G10" s="98"/>
      <c r="H10" s="98"/>
      <c r="I10" s="98"/>
      <c r="J10" s="98"/>
      <c r="K10" s="62"/>
    </row>
    <row r="11" spans="1:11" ht="15" customHeight="1" x14ac:dyDescent="0.25">
      <c r="A11" s="64">
        <v>4</v>
      </c>
      <c r="B11" s="65" t="s">
        <v>61</v>
      </c>
      <c r="C11" s="62"/>
      <c r="D11" s="98"/>
      <c r="E11" s="98"/>
      <c r="F11" s="98"/>
      <c r="G11" s="98"/>
      <c r="H11" s="98"/>
      <c r="I11" s="98"/>
      <c r="J11" s="98"/>
      <c r="K11" s="62"/>
    </row>
    <row r="12" spans="1:11" ht="15" customHeight="1" x14ac:dyDescent="0.25">
      <c r="A12" s="64">
        <v>5</v>
      </c>
      <c r="B12" s="65" t="s">
        <v>63</v>
      </c>
      <c r="C12" s="62"/>
      <c r="D12" s="98"/>
      <c r="E12" s="98"/>
      <c r="F12" s="98"/>
      <c r="G12" s="98"/>
      <c r="H12" s="98"/>
      <c r="I12" s="98"/>
      <c r="J12" s="98"/>
      <c r="K12" s="62"/>
    </row>
    <row r="13" spans="1:11" ht="15" customHeight="1" x14ac:dyDescent="0.25">
      <c r="A13" s="64">
        <v>6</v>
      </c>
      <c r="B13" s="65" t="s">
        <v>64</v>
      </c>
      <c r="C13" s="62"/>
      <c r="D13" s="98"/>
      <c r="E13" s="98"/>
      <c r="F13" s="98"/>
      <c r="G13" s="98"/>
      <c r="H13" s="98"/>
      <c r="I13" s="98"/>
      <c r="J13" s="98"/>
      <c r="K13" s="62"/>
    </row>
    <row r="14" spans="1:11" ht="15" customHeight="1" x14ac:dyDescent="0.25">
      <c r="A14" s="64">
        <v>7</v>
      </c>
      <c r="B14" s="65" t="s">
        <v>65</v>
      </c>
      <c r="C14" s="62"/>
      <c r="D14" s="98"/>
      <c r="E14" s="98"/>
      <c r="F14" s="98"/>
      <c r="G14" s="98"/>
      <c r="H14" s="98"/>
      <c r="I14" s="98"/>
      <c r="J14" s="98"/>
      <c r="K14" s="62"/>
    </row>
    <row r="15" spans="1:11" ht="15" customHeight="1" x14ac:dyDescent="0.25">
      <c r="A15" s="64">
        <v>8</v>
      </c>
      <c r="B15" s="65" t="s">
        <v>66</v>
      </c>
      <c r="C15" s="62"/>
      <c r="D15" s="98"/>
      <c r="E15" s="98"/>
      <c r="F15" s="98"/>
      <c r="G15" s="98"/>
      <c r="H15" s="98"/>
      <c r="I15" s="98"/>
      <c r="J15" s="98"/>
      <c r="K15" s="62"/>
    </row>
    <row r="16" spans="1:11" ht="15" customHeight="1" x14ac:dyDescent="0.25">
      <c r="A16" s="64">
        <v>9</v>
      </c>
      <c r="B16" s="65" t="s">
        <v>67</v>
      </c>
      <c r="C16" s="62"/>
      <c r="D16" s="98"/>
      <c r="E16" s="98"/>
      <c r="F16" s="98"/>
      <c r="G16" s="98"/>
      <c r="H16" s="98"/>
      <c r="I16" s="98"/>
      <c r="J16" s="98"/>
      <c r="K16" s="62"/>
    </row>
    <row r="17" spans="1:11" ht="15" customHeight="1" x14ac:dyDescent="0.25">
      <c r="A17" s="64">
        <v>10</v>
      </c>
      <c r="B17" s="65" t="s">
        <v>68</v>
      </c>
      <c r="C17" s="62"/>
      <c r="D17" s="98"/>
      <c r="E17" s="98"/>
      <c r="F17" s="98"/>
      <c r="G17" s="98"/>
      <c r="H17" s="98"/>
      <c r="I17" s="98"/>
      <c r="J17" s="98"/>
      <c r="K17" s="62"/>
    </row>
    <row r="18" spans="1:11" ht="15" customHeight="1" x14ac:dyDescent="0.25">
      <c r="A18" s="64">
        <v>11</v>
      </c>
      <c r="B18" s="65" t="s">
        <v>69</v>
      </c>
      <c r="C18" s="62"/>
      <c r="D18" s="98"/>
      <c r="E18" s="98"/>
      <c r="F18" s="98"/>
      <c r="G18" s="98"/>
      <c r="H18" s="98"/>
      <c r="I18" s="98"/>
      <c r="J18" s="98"/>
      <c r="K18" s="62"/>
    </row>
    <row r="19" spans="1:11" ht="15" customHeight="1" x14ac:dyDescent="0.25">
      <c r="A19" s="64">
        <v>12</v>
      </c>
      <c r="B19" s="65" t="s">
        <v>70</v>
      </c>
      <c r="C19" s="62"/>
      <c r="D19" s="98"/>
      <c r="E19" s="98"/>
      <c r="F19" s="98"/>
      <c r="G19" s="98"/>
      <c r="H19" s="98"/>
      <c r="I19" s="98"/>
      <c r="J19" s="98"/>
      <c r="K19" s="62"/>
    </row>
    <row r="20" spans="1:11" ht="15" customHeight="1" x14ac:dyDescent="0.25">
      <c r="A20" s="64">
        <v>13</v>
      </c>
      <c r="B20" s="65" t="s">
        <v>71</v>
      </c>
      <c r="C20" s="62"/>
      <c r="D20" s="98"/>
      <c r="E20" s="98"/>
      <c r="F20" s="98"/>
      <c r="G20" s="98"/>
      <c r="H20" s="98"/>
      <c r="I20" s="98"/>
      <c r="J20" s="98"/>
      <c r="K20" s="62"/>
    </row>
    <row r="21" spans="1:11" ht="15" customHeight="1" x14ac:dyDescent="0.25">
      <c r="A21" s="64">
        <v>14</v>
      </c>
      <c r="B21" s="65" t="s">
        <v>72</v>
      </c>
      <c r="C21" s="62"/>
      <c r="D21" s="98"/>
      <c r="E21" s="98"/>
      <c r="F21" s="98"/>
      <c r="G21" s="98"/>
      <c r="H21" s="98"/>
      <c r="I21" s="98"/>
      <c r="J21" s="98"/>
      <c r="K21" s="62"/>
    </row>
    <row r="22" spans="1:11" ht="15" customHeight="1" x14ac:dyDescent="0.25">
      <c r="A22" s="64">
        <v>15</v>
      </c>
      <c r="B22" s="65" t="s">
        <v>73</v>
      </c>
      <c r="C22" s="62"/>
      <c r="D22" s="98"/>
      <c r="E22" s="98"/>
      <c r="F22" s="98"/>
      <c r="G22" s="98"/>
      <c r="H22" s="98"/>
      <c r="I22" s="98"/>
      <c r="J22" s="98"/>
      <c r="K22" s="62"/>
    </row>
    <row r="23" spans="1:11" ht="15" customHeight="1" x14ac:dyDescent="0.25">
      <c r="A23" s="64">
        <v>16</v>
      </c>
      <c r="B23" s="65" t="s">
        <v>74</v>
      </c>
      <c r="C23" s="62"/>
      <c r="D23" s="98"/>
      <c r="E23" s="98"/>
      <c r="F23" s="98"/>
      <c r="G23" s="98"/>
      <c r="H23" s="98"/>
      <c r="I23" s="98"/>
      <c r="J23" s="98"/>
      <c r="K23" s="62"/>
    </row>
    <row r="24" spans="1:11" ht="15" customHeight="1" x14ac:dyDescent="0.25">
      <c r="A24" s="64">
        <v>17</v>
      </c>
      <c r="B24" s="65" t="s">
        <v>75</v>
      </c>
      <c r="C24" s="62"/>
      <c r="D24" s="98"/>
      <c r="E24" s="98"/>
      <c r="F24" s="98"/>
      <c r="G24" s="98"/>
      <c r="H24" s="98"/>
      <c r="I24" s="98"/>
      <c r="J24" s="98"/>
      <c r="K24" s="62"/>
    </row>
    <row r="25" spans="1:11" ht="20.100000000000001" customHeight="1" x14ac:dyDescent="0.25">
      <c r="A25" s="62"/>
      <c r="B25" s="62"/>
      <c r="C25" s="62"/>
      <c r="D25" s="62"/>
      <c r="E25" s="62"/>
      <c r="F25" s="62"/>
      <c r="G25" s="62"/>
      <c r="H25" s="62"/>
      <c r="I25" s="62"/>
      <c r="J25" s="62"/>
      <c r="K25" s="62"/>
    </row>
    <row r="26" spans="1:11" ht="15" customHeight="1" x14ac:dyDescent="0.25">
      <c r="A26" s="64"/>
      <c r="B26" s="65"/>
      <c r="C26" s="62"/>
      <c r="D26" s="62"/>
      <c r="E26" s="62"/>
      <c r="F26" s="62"/>
      <c r="G26" s="62"/>
      <c r="H26" s="62"/>
      <c r="I26" s="62"/>
      <c r="J26" s="62"/>
      <c r="K26" s="62"/>
    </row>
    <row r="27" spans="1:11" x14ac:dyDescent="0.25">
      <c r="A27" s="63" t="s">
        <v>47</v>
      </c>
    </row>
    <row r="28" spans="1:11" x14ac:dyDescent="0.25">
      <c r="A28" s="63"/>
    </row>
    <row r="29" spans="1:11" s="67" customFormat="1" ht="39.950000000000003" customHeight="1" x14ac:dyDescent="0.25">
      <c r="A29" s="66">
        <v>1</v>
      </c>
      <c r="B29" s="99" t="s">
        <v>80</v>
      </c>
      <c r="C29" s="99"/>
      <c r="D29" s="99"/>
      <c r="E29" s="99"/>
      <c r="F29" s="99"/>
      <c r="G29" s="99"/>
      <c r="H29" s="99"/>
      <c r="I29" s="99"/>
      <c r="J29" s="99"/>
    </row>
    <row r="30" spans="1:11" s="67" customFormat="1" ht="75" customHeight="1" x14ac:dyDescent="0.25">
      <c r="A30" s="66">
        <v>2</v>
      </c>
      <c r="B30" s="99" t="s">
        <v>94</v>
      </c>
      <c r="C30" s="99"/>
      <c r="D30" s="99"/>
      <c r="E30" s="99"/>
      <c r="F30" s="99"/>
      <c r="G30" s="99"/>
      <c r="H30" s="99"/>
      <c r="I30" s="99"/>
      <c r="J30" s="99"/>
    </row>
    <row r="31" spans="1:11" s="67" customFormat="1" x14ac:dyDescent="0.25">
      <c r="A31" s="66"/>
    </row>
    <row r="32" spans="1:11" s="67" customFormat="1" x14ac:dyDescent="0.25">
      <c r="A32" s="66"/>
    </row>
    <row r="33" spans="1:1" s="67" customFormat="1" x14ac:dyDescent="0.25">
      <c r="A33" s="66"/>
    </row>
    <row r="34" spans="1:1" s="67" customFormat="1" x14ac:dyDescent="0.25">
      <c r="A34" s="66"/>
    </row>
    <row r="35" spans="1:1" s="67" customFormat="1" x14ac:dyDescent="0.25">
      <c r="A35" s="66"/>
    </row>
    <row r="36" spans="1:1" s="67" customFormat="1" x14ac:dyDescent="0.25">
      <c r="A36" s="66"/>
    </row>
    <row r="37" spans="1:1" s="67" customFormat="1" x14ac:dyDescent="0.25">
      <c r="A37" s="66"/>
    </row>
    <row r="38" spans="1:1" s="67" customFormat="1" x14ac:dyDescent="0.25">
      <c r="A38" s="66"/>
    </row>
    <row r="39" spans="1:1" s="67" customFormat="1" x14ac:dyDescent="0.25">
      <c r="A39" s="66"/>
    </row>
    <row r="40" spans="1:1" s="67" customFormat="1" x14ac:dyDescent="0.25">
      <c r="A40" s="66"/>
    </row>
    <row r="41" spans="1:1" s="67" customFormat="1" x14ac:dyDescent="0.25">
      <c r="A41" s="66"/>
    </row>
    <row r="42" spans="1:1" s="67" customFormat="1" x14ac:dyDescent="0.25">
      <c r="A42" s="66"/>
    </row>
    <row r="43" spans="1:1" s="67" customFormat="1" x14ac:dyDescent="0.25">
      <c r="A43" s="66"/>
    </row>
    <row r="44" spans="1:1" s="67" customFormat="1" x14ac:dyDescent="0.25">
      <c r="A44" s="66"/>
    </row>
    <row r="45" spans="1:1" s="67" customFormat="1" x14ac:dyDescent="0.25">
      <c r="A45" s="66"/>
    </row>
    <row r="46" spans="1:1" s="67" customFormat="1" x14ac:dyDescent="0.25">
      <c r="A46" s="66"/>
    </row>
    <row r="47" spans="1:1" s="67" customFormat="1" x14ac:dyDescent="0.25">
      <c r="A47" s="66"/>
    </row>
    <row r="48" spans="1:1" s="67" customFormat="1" x14ac:dyDescent="0.25">
      <c r="A48" s="66"/>
    </row>
    <row r="49" spans="1:10" s="67" customFormat="1" x14ac:dyDescent="0.25">
      <c r="A49" s="66"/>
    </row>
    <row r="50" spans="1:10" s="67" customFormat="1" x14ac:dyDescent="0.25">
      <c r="A50" s="66"/>
    </row>
    <row r="51" spans="1:10" s="67" customFormat="1" x14ac:dyDescent="0.25">
      <c r="A51" s="66"/>
    </row>
    <row r="52" spans="1:10" s="67" customFormat="1" x14ac:dyDescent="0.25">
      <c r="A52" s="66"/>
    </row>
    <row r="53" spans="1:10" s="67" customFormat="1" x14ac:dyDescent="0.25">
      <c r="A53" s="66"/>
    </row>
    <row r="54" spans="1:10" s="67" customFormat="1" x14ac:dyDescent="0.25">
      <c r="A54" s="66"/>
    </row>
    <row r="55" spans="1:10" s="67" customFormat="1" x14ac:dyDescent="0.25">
      <c r="A55" s="66"/>
    </row>
    <row r="56" spans="1:10" s="67" customFormat="1" x14ac:dyDescent="0.25">
      <c r="A56" s="66"/>
    </row>
    <row r="57" spans="1:10" s="67" customFormat="1" x14ac:dyDescent="0.25">
      <c r="A57" s="66"/>
    </row>
    <row r="58" spans="1:10" s="67" customFormat="1" x14ac:dyDescent="0.25">
      <c r="A58" s="66"/>
    </row>
    <row r="59" spans="1:10" s="67" customFormat="1" x14ac:dyDescent="0.25">
      <c r="A59" s="66"/>
    </row>
    <row r="60" spans="1:10" s="67" customFormat="1" ht="39.950000000000003" customHeight="1" x14ac:dyDescent="0.25">
      <c r="A60" s="66">
        <v>3</v>
      </c>
      <c r="B60" s="99" t="s">
        <v>81</v>
      </c>
      <c r="C60" s="99"/>
      <c r="D60" s="99"/>
      <c r="E60" s="99"/>
      <c r="F60" s="99"/>
      <c r="G60" s="99"/>
      <c r="H60" s="99"/>
      <c r="I60" s="99"/>
      <c r="J60" s="99"/>
    </row>
    <row r="61" spans="1:10" s="67" customFormat="1" ht="30" customHeight="1" x14ac:dyDescent="0.25">
      <c r="A61" s="66">
        <v>4</v>
      </c>
      <c r="B61" s="107" t="s">
        <v>82</v>
      </c>
      <c r="C61" s="107"/>
      <c r="D61" s="107"/>
      <c r="E61" s="107"/>
      <c r="F61" s="107"/>
      <c r="G61" s="107"/>
      <c r="H61" s="107"/>
      <c r="I61" s="107"/>
      <c r="J61" s="107"/>
    </row>
    <row r="62" spans="1:10" s="67" customFormat="1" ht="30" customHeight="1" x14ac:dyDescent="0.25">
      <c r="A62" s="66"/>
      <c r="B62" s="68"/>
      <c r="C62" s="103" t="s">
        <v>83</v>
      </c>
      <c r="D62" s="104"/>
      <c r="E62" s="105"/>
      <c r="F62" s="103" t="s">
        <v>84</v>
      </c>
      <c r="G62" s="104"/>
      <c r="H62" s="104"/>
      <c r="I62" s="105"/>
      <c r="J62" s="68"/>
    </row>
    <row r="63" spans="1:10" s="67" customFormat="1" ht="35.1" customHeight="1" x14ac:dyDescent="0.25">
      <c r="A63" s="66"/>
      <c r="B63" s="68"/>
      <c r="C63" s="69">
        <v>4</v>
      </c>
      <c r="D63" s="100" t="s">
        <v>85</v>
      </c>
      <c r="E63" s="101"/>
      <c r="F63" s="100" t="s">
        <v>86</v>
      </c>
      <c r="G63" s="102"/>
      <c r="H63" s="102"/>
      <c r="I63" s="101"/>
      <c r="J63" s="68"/>
    </row>
    <row r="64" spans="1:10" s="67" customFormat="1" ht="35.1" customHeight="1" x14ac:dyDescent="0.25">
      <c r="A64" s="66"/>
      <c r="B64" s="68"/>
      <c r="C64" s="70" t="s">
        <v>87</v>
      </c>
      <c r="D64" s="100" t="s">
        <v>88</v>
      </c>
      <c r="E64" s="101"/>
      <c r="F64" s="100" t="s">
        <v>96</v>
      </c>
      <c r="G64" s="102"/>
      <c r="H64" s="102"/>
      <c r="I64" s="101"/>
      <c r="J64" s="68"/>
    </row>
    <row r="65" spans="1:10" s="67" customFormat="1" ht="35.1" customHeight="1" x14ac:dyDescent="0.25">
      <c r="A65" s="66"/>
      <c r="B65" s="68"/>
      <c r="C65" s="69">
        <v>17</v>
      </c>
      <c r="D65" s="100" t="s">
        <v>75</v>
      </c>
      <c r="E65" s="101"/>
      <c r="F65" s="100" t="s">
        <v>97</v>
      </c>
      <c r="G65" s="102"/>
      <c r="H65" s="102"/>
      <c r="I65" s="101"/>
      <c r="J65" s="68"/>
    </row>
    <row r="66" spans="1:10" s="67" customFormat="1" ht="30" customHeight="1" x14ac:dyDescent="0.25">
      <c r="A66" s="66"/>
      <c r="B66" s="68"/>
      <c r="C66" s="68"/>
      <c r="D66" s="68"/>
      <c r="E66" s="68"/>
      <c r="F66" s="68"/>
      <c r="G66" s="68"/>
      <c r="H66" s="68"/>
      <c r="I66" s="68"/>
      <c r="J66" s="68"/>
    </row>
    <row r="67" spans="1:10" s="67" customFormat="1" ht="39.950000000000003" customHeight="1" x14ac:dyDescent="0.25">
      <c r="A67" s="66">
        <v>5</v>
      </c>
      <c r="B67" s="99" t="s">
        <v>89</v>
      </c>
      <c r="C67" s="99"/>
      <c r="D67" s="99"/>
      <c r="E67" s="99"/>
      <c r="F67" s="99"/>
      <c r="G67" s="99"/>
      <c r="H67" s="99"/>
      <c r="I67" s="99"/>
      <c r="J67" s="99"/>
    </row>
    <row r="68" spans="1:10" s="67" customFormat="1" ht="30" customHeight="1" x14ac:dyDescent="0.25">
      <c r="A68" s="66"/>
      <c r="B68" s="68"/>
      <c r="C68" s="103" t="s">
        <v>83</v>
      </c>
      <c r="D68" s="104"/>
      <c r="E68" s="105"/>
      <c r="F68" s="103" t="s">
        <v>90</v>
      </c>
      <c r="G68" s="104"/>
      <c r="H68" s="104"/>
      <c r="I68" s="105"/>
      <c r="J68" s="68"/>
    </row>
    <row r="69" spans="1:10" s="67" customFormat="1" ht="75" customHeight="1" x14ac:dyDescent="0.25">
      <c r="A69" s="66"/>
      <c r="B69" s="68"/>
      <c r="C69" s="70" t="s">
        <v>87</v>
      </c>
      <c r="D69" s="100" t="s">
        <v>88</v>
      </c>
      <c r="E69" s="101"/>
      <c r="F69" s="100" t="s">
        <v>98</v>
      </c>
      <c r="G69" s="102"/>
      <c r="H69" s="102"/>
      <c r="I69" s="101"/>
      <c r="J69" s="68"/>
    </row>
    <row r="70" spans="1:10" s="67" customFormat="1" ht="60" customHeight="1" x14ac:dyDescent="0.25">
      <c r="A70" s="66"/>
      <c r="B70" s="68"/>
      <c r="C70" s="70">
        <v>15</v>
      </c>
      <c r="D70" s="100" t="s">
        <v>73</v>
      </c>
      <c r="E70" s="101"/>
      <c r="F70" s="100" t="s">
        <v>91</v>
      </c>
      <c r="G70" s="102"/>
      <c r="H70" s="102"/>
      <c r="I70" s="101"/>
      <c r="J70" s="68"/>
    </row>
    <row r="71" spans="1:10" s="67" customFormat="1" ht="60" customHeight="1" x14ac:dyDescent="0.25">
      <c r="A71" s="66"/>
      <c r="B71" s="68"/>
      <c r="C71" s="70">
        <v>16</v>
      </c>
      <c r="D71" s="100" t="s">
        <v>74</v>
      </c>
      <c r="E71" s="101"/>
      <c r="F71" s="100" t="s">
        <v>91</v>
      </c>
      <c r="G71" s="102"/>
      <c r="H71" s="102"/>
      <c r="I71" s="101"/>
      <c r="J71" s="68"/>
    </row>
    <row r="72" spans="1:10" s="67" customFormat="1" ht="30" customHeight="1" x14ac:dyDescent="0.25">
      <c r="A72" s="66"/>
      <c r="B72" s="68"/>
      <c r="C72" s="68"/>
      <c r="D72" s="68"/>
      <c r="E72" s="68"/>
      <c r="F72" s="68"/>
      <c r="G72" s="68"/>
      <c r="H72" s="68"/>
      <c r="I72" s="68"/>
      <c r="J72" s="68"/>
    </row>
    <row r="73" spans="1:10" s="67" customFormat="1" ht="30" customHeight="1" x14ac:dyDescent="0.25">
      <c r="A73" s="66">
        <v>6</v>
      </c>
      <c r="B73" s="107" t="s">
        <v>92</v>
      </c>
      <c r="C73" s="107"/>
      <c r="D73" s="107"/>
      <c r="E73" s="107"/>
      <c r="F73" s="107"/>
      <c r="G73" s="107"/>
      <c r="H73" s="107"/>
      <c r="I73" s="107"/>
      <c r="J73" s="107"/>
    </row>
    <row r="74" spans="1:10" s="71" customFormat="1" ht="54.95" customHeight="1" x14ac:dyDescent="0.25">
      <c r="A74" s="64"/>
      <c r="C74" s="99" t="s">
        <v>93</v>
      </c>
      <c r="D74" s="99"/>
      <c r="E74" s="99"/>
      <c r="F74" s="99"/>
      <c r="G74" s="99"/>
      <c r="H74" s="99"/>
      <c r="I74" s="99"/>
      <c r="J74" s="99"/>
    </row>
    <row r="75" spans="1:10" s="67" customFormat="1" x14ac:dyDescent="0.25">
      <c r="A75" s="66"/>
    </row>
    <row r="76" spans="1:10" s="67" customFormat="1" x14ac:dyDescent="0.25">
      <c r="A76" s="66"/>
    </row>
    <row r="77" spans="1:10" s="67" customFormat="1" x14ac:dyDescent="0.25">
      <c r="A77" s="66"/>
    </row>
    <row r="78" spans="1:10" s="67" customFormat="1" x14ac:dyDescent="0.25">
      <c r="A78" s="66"/>
    </row>
    <row r="79" spans="1:10" s="67" customFormat="1" x14ac:dyDescent="0.25">
      <c r="A79" s="66"/>
    </row>
    <row r="80" spans="1:10" s="67" customFormat="1" x14ac:dyDescent="0.25">
      <c r="A80" s="66"/>
    </row>
    <row r="81" spans="1:1" s="67" customFormat="1" x14ac:dyDescent="0.25">
      <c r="A81" s="66"/>
    </row>
    <row r="82" spans="1:1" s="67" customFormat="1" x14ac:dyDescent="0.25">
      <c r="A82" s="66"/>
    </row>
    <row r="83" spans="1:1" s="67" customFormat="1" x14ac:dyDescent="0.25">
      <c r="A83" s="66"/>
    </row>
    <row r="84" spans="1:1" s="67" customFormat="1" x14ac:dyDescent="0.25">
      <c r="A84" s="66"/>
    </row>
    <row r="85" spans="1:1" s="67" customFormat="1" x14ac:dyDescent="0.25">
      <c r="A85" s="66"/>
    </row>
    <row r="86" spans="1:1" s="67" customFormat="1" x14ac:dyDescent="0.25">
      <c r="A86" s="66"/>
    </row>
    <row r="87" spans="1:1" s="67" customFormat="1" x14ac:dyDescent="0.25">
      <c r="A87" s="66"/>
    </row>
    <row r="88" spans="1:1" s="67" customFormat="1" x14ac:dyDescent="0.25">
      <c r="A88" s="66"/>
    </row>
    <row r="89" spans="1:1" s="67" customFormat="1" x14ac:dyDescent="0.25">
      <c r="A89" s="66"/>
    </row>
    <row r="90" spans="1:1" s="67" customFormat="1" x14ac:dyDescent="0.25">
      <c r="A90" s="66"/>
    </row>
    <row r="91" spans="1:1" s="67" customFormat="1" x14ac:dyDescent="0.25">
      <c r="A91" s="66"/>
    </row>
    <row r="92" spans="1:1" s="67" customFormat="1" x14ac:dyDescent="0.25">
      <c r="A92" s="66"/>
    </row>
    <row r="93" spans="1:1" s="67" customFormat="1" x14ac:dyDescent="0.25">
      <c r="A93" s="66"/>
    </row>
    <row r="94" spans="1:1" s="67" customFormat="1" x14ac:dyDescent="0.25">
      <c r="A94" s="66"/>
    </row>
    <row r="95" spans="1:1" s="67" customFormat="1" x14ac:dyDescent="0.25">
      <c r="A95" s="66"/>
    </row>
    <row r="96" spans="1:1" s="67" customFormat="1" x14ac:dyDescent="0.25">
      <c r="A96" s="66"/>
    </row>
    <row r="97" spans="1:11" s="67" customFormat="1" x14ac:dyDescent="0.25">
      <c r="A97" s="66"/>
    </row>
    <row r="98" spans="1:11" s="67" customFormat="1" x14ac:dyDescent="0.25">
      <c r="A98" s="66"/>
    </row>
    <row r="99" spans="1:11" s="67" customFormat="1" x14ac:dyDescent="0.25">
      <c r="A99" s="66"/>
    </row>
    <row r="100" spans="1:11" s="67" customFormat="1" x14ac:dyDescent="0.25">
      <c r="A100" s="66"/>
    </row>
    <row r="101" spans="1:11" s="67" customFormat="1" x14ac:dyDescent="0.25">
      <c r="A101" s="66"/>
    </row>
    <row r="102" spans="1:11" s="67" customFormat="1" ht="60" customHeight="1" x14ac:dyDescent="0.25">
      <c r="A102" s="66"/>
      <c r="B102" s="66"/>
      <c r="C102" s="108" t="s">
        <v>95</v>
      </c>
      <c r="D102" s="108"/>
      <c r="E102" s="108"/>
      <c r="F102" s="108"/>
      <c r="G102" s="108"/>
      <c r="H102" s="108"/>
      <c r="I102" s="108"/>
      <c r="J102" s="108"/>
      <c r="K102" s="72"/>
    </row>
    <row r="103" spans="1:11" s="67" customFormat="1" x14ac:dyDescent="0.25">
      <c r="A103" s="66"/>
      <c r="B103" s="66"/>
    </row>
    <row r="104" spans="1:11" s="67" customFormat="1" x14ac:dyDescent="0.25">
      <c r="A104" s="66"/>
      <c r="B104" s="66"/>
    </row>
    <row r="105" spans="1:11" s="67" customFormat="1" x14ac:dyDescent="0.25">
      <c r="A105" s="66"/>
      <c r="B105" s="66"/>
    </row>
    <row r="106" spans="1:11" s="67" customFormat="1" x14ac:dyDescent="0.25">
      <c r="A106" s="66"/>
      <c r="B106" s="66"/>
    </row>
    <row r="107" spans="1:11" s="67" customFormat="1" x14ac:dyDescent="0.25">
      <c r="A107" s="66"/>
      <c r="B107" s="66"/>
    </row>
    <row r="108" spans="1:11" s="67" customFormat="1" x14ac:dyDescent="0.25">
      <c r="A108" s="66"/>
      <c r="B108" s="66"/>
    </row>
    <row r="109" spans="1:11" s="67" customFormat="1" x14ac:dyDescent="0.25">
      <c r="A109" s="66"/>
      <c r="B109" s="66"/>
    </row>
    <row r="110" spans="1:11" s="67" customFormat="1" x14ac:dyDescent="0.25">
      <c r="A110" s="66"/>
      <c r="B110" s="66"/>
    </row>
    <row r="111" spans="1:11" s="67" customFormat="1" x14ac:dyDescent="0.25">
      <c r="A111" s="66"/>
      <c r="B111" s="66"/>
    </row>
    <row r="112" spans="1:11" s="67" customFormat="1" x14ac:dyDescent="0.25">
      <c r="A112" s="66"/>
      <c r="B112" s="66"/>
    </row>
    <row r="113" spans="1:10" s="67" customFormat="1" x14ac:dyDescent="0.25">
      <c r="A113" s="66"/>
      <c r="B113" s="66"/>
    </row>
    <row r="114" spans="1:10" s="67" customFormat="1" x14ac:dyDescent="0.25">
      <c r="A114" s="66"/>
      <c r="B114" s="66"/>
    </row>
    <row r="115" spans="1:10" s="67" customFormat="1" x14ac:dyDescent="0.25">
      <c r="A115" s="66"/>
      <c r="B115" s="66"/>
    </row>
    <row r="116" spans="1:10" s="67" customFormat="1" x14ac:dyDescent="0.25">
      <c r="A116" s="66"/>
      <c r="B116" s="66"/>
    </row>
    <row r="117" spans="1:10" s="67" customFormat="1" x14ac:dyDescent="0.25">
      <c r="A117" s="66"/>
      <c r="B117" s="66"/>
    </row>
    <row r="118" spans="1:10" s="67" customFormat="1" x14ac:dyDescent="0.25">
      <c r="A118" s="66"/>
      <c r="B118" s="66"/>
    </row>
    <row r="119" spans="1:10" s="67" customFormat="1" x14ac:dyDescent="0.25">
      <c r="A119" s="66"/>
      <c r="B119" s="66"/>
    </row>
    <row r="120" spans="1:10" s="67" customFormat="1" x14ac:dyDescent="0.25">
      <c r="A120" s="66"/>
      <c r="B120" s="66"/>
    </row>
    <row r="121" spans="1:10" s="67" customFormat="1" x14ac:dyDescent="0.25">
      <c r="A121" s="66"/>
      <c r="B121" s="66"/>
    </row>
    <row r="122" spans="1:10" s="67" customFormat="1" x14ac:dyDescent="0.25">
      <c r="A122" s="66"/>
      <c r="B122" s="66"/>
    </row>
    <row r="123" spans="1:10" s="67" customFormat="1" x14ac:dyDescent="0.25">
      <c r="A123" s="66"/>
      <c r="B123" s="66"/>
    </row>
    <row r="124" spans="1:10" s="67" customFormat="1" x14ac:dyDescent="0.25">
      <c r="A124" s="66"/>
      <c r="B124" s="66"/>
    </row>
    <row r="125" spans="1:10" s="67" customFormat="1" x14ac:dyDescent="0.25">
      <c r="A125" s="66"/>
      <c r="B125" s="66"/>
    </row>
    <row r="126" spans="1:10" s="67" customFormat="1" x14ac:dyDescent="0.25">
      <c r="A126" s="66"/>
    </row>
    <row r="127" spans="1:10" s="67" customFormat="1" x14ac:dyDescent="0.25">
      <c r="A127" s="66"/>
    </row>
    <row r="128" spans="1:10" s="67" customFormat="1" x14ac:dyDescent="0.25">
      <c r="A128" s="66"/>
      <c r="B128" s="71"/>
      <c r="C128" s="71"/>
      <c r="D128" s="71"/>
      <c r="E128" s="71"/>
      <c r="F128" s="71"/>
      <c r="G128" s="71"/>
      <c r="H128" s="71"/>
      <c r="I128" s="71"/>
      <c r="J128" s="71"/>
    </row>
    <row r="129" spans="1:11" s="71" customFormat="1" ht="39.950000000000003" customHeight="1" x14ac:dyDescent="0.25">
      <c r="A129" s="64"/>
      <c r="B129" s="99"/>
      <c r="C129" s="99"/>
      <c r="D129" s="99"/>
      <c r="E129" s="99"/>
      <c r="F129" s="99"/>
      <c r="G129" s="99"/>
      <c r="H129" s="99"/>
      <c r="I129" s="99"/>
      <c r="J129" s="99"/>
      <c r="K129" s="99"/>
    </row>
  </sheetData>
  <sheetProtection sheet="1" objects="1" scenarios="1"/>
  <mergeCells count="45">
    <mergeCell ref="B129:K129"/>
    <mergeCell ref="A1:J1"/>
    <mergeCell ref="A2:J2"/>
    <mergeCell ref="D71:E71"/>
    <mergeCell ref="F71:I71"/>
    <mergeCell ref="B73:J73"/>
    <mergeCell ref="C74:J74"/>
    <mergeCell ref="C102:J102"/>
    <mergeCell ref="F68:I68"/>
    <mergeCell ref="D69:E69"/>
    <mergeCell ref="F69:I69"/>
    <mergeCell ref="D70:E70"/>
    <mergeCell ref="F70:I70"/>
    <mergeCell ref="B30:J30"/>
    <mergeCell ref="B60:J60"/>
    <mergeCell ref="B61:J61"/>
    <mergeCell ref="D65:E65"/>
    <mergeCell ref="F65:I65"/>
    <mergeCell ref="B67:J67"/>
    <mergeCell ref="C68:E68"/>
    <mergeCell ref="B29:J29"/>
    <mergeCell ref="C62:E62"/>
    <mergeCell ref="F62:I62"/>
    <mergeCell ref="D63:E63"/>
    <mergeCell ref="F63:I63"/>
    <mergeCell ref="D64:E64"/>
    <mergeCell ref="F64:I64"/>
    <mergeCell ref="A4:I4"/>
    <mergeCell ref="D8:J8"/>
    <mergeCell ref="D9:J9"/>
    <mergeCell ref="D10:J10"/>
    <mergeCell ref="D11:J11"/>
    <mergeCell ref="D12:J12"/>
    <mergeCell ref="D13:J13"/>
    <mergeCell ref="D14:J14"/>
    <mergeCell ref="D15:J15"/>
    <mergeCell ref="D21:J21"/>
    <mergeCell ref="D22:J22"/>
    <mergeCell ref="D23:J23"/>
    <mergeCell ref="D24:J24"/>
    <mergeCell ref="D16:J16"/>
    <mergeCell ref="D17:J17"/>
    <mergeCell ref="D18:J18"/>
    <mergeCell ref="D19:J19"/>
    <mergeCell ref="D20:J20"/>
  </mergeCells>
  <printOptions horizontalCentered="1"/>
  <pageMargins left="0.39370078740157483" right="0.70866141732283472" top="0.39370078740157483" bottom="0.39370078740157483" header="0.39370078740157483" footer="0.31496062992125984"/>
  <pageSetup scale="67" fitToHeight="3"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
  <sheetViews>
    <sheetView workbookViewId="0">
      <selection activeCell="I20" sqref="I20"/>
    </sheetView>
  </sheetViews>
  <sheetFormatPr baseColWidth="10" defaultRowHeight="15" x14ac:dyDescent="0.25"/>
  <cols>
    <col min="1" max="16384" width="11.42578125" style="30"/>
  </cols>
  <sheetData>
    <row r="1" spans="1:13" s="3" customFormat="1" ht="24.95" customHeight="1" x14ac:dyDescent="0.25">
      <c r="A1" s="120" t="s">
        <v>102</v>
      </c>
      <c r="B1" s="120"/>
      <c r="C1" s="120"/>
      <c r="D1" s="120"/>
      <c r="E1" s="120"/>
      <c r="F1" s="120"/>
      <c r="G1" s="120"/>
      <c r="H1" s="120"/>
      <c r="I1" s="120"/>
      <c r="J1" s="120"/>
      <c r="K1" s="120"/>
      <c r="L1" s="120"/>
      <c r="M1" s="120"/>
    </row>
    <row r="2" spans="1:13" s="3" customFormat="1" ht="23.25" x14ac:dyDescent="0.25">
      <c r="A2" s="52"/>
      <c r="B2" s="52"/>
      <c r="C2" s="52"/>
      <c r="D2" s="52"/>
      <c r="E2" s="52"/>
      <c r="F2" s="52"/>
      <c r="G2" s="52"/>
      <c r="H2" s="52"/>
      <c r="I2" s="52"/>
      <c r="J2" s="52"/>
      <c r="K2" s="4"/>
    </row>
    <row r="3" spans="1:13" s="3" customFormat="1" ht="47.25" customHeight="1" x14ac:dyDescent="0.25">
      <c r="A3" s="121" t="s">
        <v>103</v>
      </c>
      <c r="B3" s="121"/>
      <c r="C3" s="121"/>
      <c r="D3" s="121"/>
      <c r="E3" s="121"/>
      <c r="F3" s="121"/>
      <c r="G3" s="121"/>
      <c r="H3" s="121"/>
      <c r="I3" s="121"/>
      <c r="J3" s="121"/>
      <c r="K3" s="121"/>
      <c r="L3" s="121"/>
      <c r="M3" s="121"/>
    </row>
    <row r="4" spans="1:13" s="3" customFormat="1" ht="20.100000000000001" customHeight="1" x14ac:dyDescent="0.25">
      <c r="A4" s="36"/>
      <c r="B4" s="36"/>
      <c r="C4" s="36"/>
      <c r="D4" s="36"/>
      <c r="E4" s="36"/>
      <c r="F4" s="36"/>
      <c r="G4" s="36"/>
      <c r="H4" s="36"/>
      <c r="I4" s="36"/>
      <c r="J4" s="36"/>
      <c r="K4" s="31"/>
    </row>
    <row r="5" spans="1:13" s="3" customFormat="1" ht="23.25" customHeight="1" x14ac:dyDescent="0.25">
      <c r="A5" s="122" t="s">
        <v>104</v>
      </c>
      <c r="B5" s="122"/>
      <c r="C5" s="122"/>
      <c r="D5" s="122"/>
      <c r="E5" s="122"/>
      <c r="F5" s="122"/>
      <c r="G5" s="122"/>
      <c r="H5" s="122"/>
      <c r="I5" s="122"/>
      <c r="J5" s="122"/>
      <c r="K5" s="122"/>
      <c r="L5" s="122"/>
      <c r="M5" s="122"/>
    </row>
    <row r="6" spans="1:13" s="3" customFormat="1" x14ac:dyDescent="0.25"/>
    <row r="7" spans="1:13" s="3" customFormat="1" ht="63" customHeight="1" x14ac:dyDescent="0.25">
      <c r="A7" s="121" t="s">
        <v>107</v>
      </c>
      <c r="B7" s="121"/>
      <c r="C7" s="121"/>
      <c r="D7" s="121"/>
      <c r="E7" s="121"/>
      <c r="F7" s="121"/>
      <c r="G7" s="121"/>
      <c r="H7" s="121"/>
      <c r="I7" s="121"/>
      <c r="J7" s="121"/>
      <c r="K7" s="121"/>
      <c r="L7" s="121"/>
      <c r="M7" s="121"/>
    </row>
    <row r="8" spans="1:13" s="3" customFormat="1" ht="15.75" thickBot="1" x14ac:dyDescent="0.3"/>
    <row r="9" spans="1:13" s="3" customFormat="1" ht="35.1" customHeight="1" x14ac:dyDescent="0.25">
      <c r="A9" s="112" t="s">
        <v>112</v>
      </c>
      <c r="B9" s="113"/>
      <c r="C9" s="113"/>
      <c r="D9" s="113"/>
      <c r="E9" s="113"/>
      <c r="F9" s="113"/>
      <c r="G9" s="113"/>
      <c r="H9" s="114" t="s">
        <v>105</v>
      </c>
      <c r="I9" s="114"/>
      <c r="J9" s="114"/>
      <c r="K9" s="114"/>
      <c r="L9" s="114"/>
      <c r="M9" s="115"/>
    </row>
    <row r="10" spans="1:13" s="3" customFormat="1" ht="57.75" customHeight="1" thickBot="1" x14ac:dyDescent="0.3">
      <c r="A10" s="37"/>
      <c r="B10" s="109" t="s">
        <v>108</v>
      </c>
      <c r="C10" s="109"/>
      <c r="D10" s="109"/>
      <c r="E10" s="109"/>
      <c r="F10" s="109"/>
      <c r="G10" s="109"/>
      <c r="H10" s="110" t="s">
        <v>106</v>
      </c>
      <c r="I10" s="110"/>
      <c r="J10" s="110"/>
      <c r="K10" s="110"/>
      <c r="L10" s="110"/>
      <c r="M10" s="111"/>
    </row>
    <row r="11" spans="1:13" s="3" customFormat="1" ht="9.9499999999999993" customHeight="1" thickBot="1" x14ac:dyDescent="0.3">
      <c r="A11" s="53"/>
      <c r="B11" s="53"/>
      <c r="C11" s="53"/>
      <c r="D11" s="53"/>
      <c r="E11" s="53"/>
      <c r="F11" s="53"/>
      <c r="H11" s="38"/>
    </row>
    <row r="12" spans="1:13" s="3" customFormat="1" ht="35.1" customHeight="1" x14ac:dyDescent="0.25">
      <c r="A12" s="112" t="s">
        <v>111</v>
      </c>
      <c r="B12" s="113"/>
      <c r="C12" s="113"/>
      <c r="D12" s="113"/>
      <c r="E12" s="113"/>
      <c r="F12" s="113"/>
      <c r="G12" s="113"/>
      <c r="H12" s="114" t="s">
        <v>105</v>
      </c>
      <c r="I12" s="114"/>
      <c r="J12" s="114"/>
      <c r="K12" s="114"/>
      <c r="L12" s="114"/>
      <c r="M12" s="115"/>
    </row>
    <row r="13" spans="1:13" s="3" customFormat="1" ht="35.1" customHeight="1" x14ac:dyDescent="0.25">
      <c r="A13" s="39"/>
      <c r="B13" s="116" t="s">
        <v>109</v>
      </c>
      <c r="C13" s="116"/>
      <c r="D13" s="116"/>
      <c r="E13" s="116"/>
      <c r="F13" s="116"/>
      <c r="G13" s="116"/>
      <c r="H13" s="117" t="s">
        <v>106</v>
      </c>
      <c r="I13" s="117"/>
      <c r="J13" s="117"/>
      <c r="K13" s="117"/>
      <c r="L13" s="117"/>
      <c r="M13" s="118"/>
    </row>
    <row r="14" spans="1:13" s="3" customFormat="1" ht="35.1" customHeight="1" x14ac:dyDescent="0.25">
      <c r="A14" s="39"/>
      <c r="B14" s="116" t="s">
        <v>110</v>
      </c>
      <c r="C14" s="116"/>
      <c r="D14" s="116"/>
      <c r="E14" s="116"/>
      <c r="F14" s="116"/>
      <c r="G14" s="116"/>
      <c r="H14" s="117"/>
      <c r="I14" s="117"/>
      <c r="J14" s="117"/>
      <c r="K14" s="117"/>
      <c r="L14" s="117"/>
      <c r="M14" s="118"/>
    </row>
    <row r="15" spans="1:13" s="3" customFormat="1" ht="35.1" customHeight="1" thickBot="1" x14ac:dyDescent="0.3">
      <c r="A15" s="37"/>
      <c r="B15" s="119" t="s">
        <v>51</v>
      </c>
      <c r="C15" s="119"/>
      <c r="D15" s="119"/>
      <c r="E15" s="119"/>
      <c r="F15" s="119"/>
      <c r="G15" s="119"/>
      <c r="H15" s="110"/>
      <c r="I15" s="110"/>
      <c r="J15" s="110"/>
      <c r="K15" s="110"/>
      <c r="L15" s="110"/>
      <c r="M15" s="111"/>
    </row>
  </sheetData>
  <sheetProtection sheet="1" objects="1" scenarios="1"/>
  <mergeCells count="14">
    <mergeCell ref="A1:M1"/>
    <mergeCell ref="A3:M3"/>
    <mergeCell ref="A5:M5"/>
    <mergeCell ref="A7:M7"/>
    <mergeCell ref="A9:G9"/>
    <mergeCell ref="H9:M9"/>
    <mergeCell ref="B10:G10"/>
    <mergeCell ref="H10:M10"/>
    <mergeCell ref="A12:G12"/>
    <mergeCell ref="H12:M12"/>
    <mergeCell ref="B13:G13"/>
    <mergeCell ref="H13:M15"/>
    <mergeCell ref="B15:G15"/>
    <mergeCell ref="B14:G14"/>
  </mergeCells>
  <hyperlinks>
    <hyperlink ref="H10" r:id="rId1"/>
    <hyperlink ref="H13" r:id="rId2"/>
  </hyperlinks>
  <printOptions horizontalCentered="1"/>
  <pageMargins left="0.39370078740157483" right="0.39370078740157483" top="0.39370078740157483" bottom="0.39370078740157483" header="0.31496062992125984" footer="0"/>
  <pageSetup scale="66" orientation="portrait" verticalDpi="4" r:id="rId3"/>
  <headerFooter>
    <oddFooter>&amp;L&amp;F&amp;C&amp;D&amp;R&amp;P</oddFooter>
  </headerFooter>
  <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9"/>
  <sheetViews>
    <sheetView zoomScale="110" zoomScaleNormal="110" workbookViewId="0">
      <selection activeCell="D7" sqref="D7"/>
    </sheetView>
  </sheetViews>
  <sheetFormatPr baseColWidth="10" defaultRowHeight="15" x14ac:dyDescent="0.25"/>
  <cols>
    <col min="1" max="1" width="11.42578125" style="5"/>
    <col min="2" max="2" width="23.28515625" style="5" customWidth="1"/>
    <col min="3" max="3" width="18.42578125" style="5" customWidth="1"/>
    <col min="4" max="4" width="16.5703125" style="6" customWidth="1"/>
    <col min="5" max="5" width="11.42578125" style="6"/>
    <col min="6" max="6" width="10.140625" style="6" customWidth="1"/>
    <col min="7" max="7" width="11.42578125" style="6"/>
    <col min="8" max="16384" width="11.42578125" style="5"/>
  </cols>
  <sheetData>
    <row r="1" spans="1:7" x14ac:dyDescent="0.25">
      <c r="B1" s="126" t="s">
        <v>48</v>
      </c>
      <c r="C1" s="126"/>
      <c r="D1" s="126"/>
    </row>
    <row r="3" spans="1:7" s="7" customFormat="1" x14ac:dyDescent="0.25">
      <c r="B3" s="8" t="s">
        <v>38</v>
      </c>
      <c r="C3" s="8" t="s">
        <v>48</v>
      </c>
      <c r="D3" s="8" t="s">
        <v>39</v>
      </c>
      <c r="E3" s="9"/>
      <c r="F3" s="9"/>
      <c r="G3" s="9"/>
    </row>
    <row r="4" spans="1:7" s="7" customFormat="1" x14ac:dyDescent="0.25">
      <c r="B4" s="2" t="s">
        <v>132</v>
      </c>
      <c r="C4" s="12">
        <v>3.8100000000000002E-2</v>
      </c>
      <c r="D4" s="12" t="s">
        <v>113</v>
      </c>
      <c r="E4" s="13"/>
      <c r="F4" s="13"/>
      <c r="G4" s="9"/>
    </row>
    <row r="5" spans="1:7" ht="15.75" customHeight="1" x14ac:dyDescent="0.25"/>
    <row r="6" spans="1:7" ht="15.75" customHeight="1" x14ac:dyDescent="0.25"/>
    <row r="7" spans="1:7" ht="15.75" customHeight="1" x14ac:dyDescent="0.25"/>
    <row r="8" spans="1:7" x14ac:dyDescent="0.25">
      <c r="A8" s="10"/>
      <c r="B8" s="11" t="s">
        <v>37</v>
      </c>
      <c r="C8" s="123" t="s">
        <v>134</v>
      </c>
      <c r="D8" s="123"/>
      <c r="E8" s="123"/>
      <c r="F8" s="123"/>
    </row>
    <row r="9" spans="1:7" x14ac:dyDescent="0.25">
      <c r="A9" s="10"/>
      <c r="B9" s="11" t="s">
        <v>131</v>
      </c>
      <c r="C9" s="124" t="s">
        <v>133</v>
      </c>
      <c r="D9" s="123"/>
      <c r="E9" s="123"/>
      <c r="F9" s="123"/>
    </row>
    <row r="10" spans="1:7" x14ac:dyDescent="0.25">
      <c r="A10" s="10"/>
      <c r="B10" s="11" t="s">
        <v>130</v>
      </c>
      <c r="C10" s="125" t="s">
        <v>135</v>
      </c>
      <c r="D10" s="123"/>
      <c r="E10" s="123"/>
      <c r="F10" s="123"/>
    </row>
    <row r="29" spans="1:1" x14ac:dyDescent="0.25"/>
  </sheetData>
  <sheetProtection selectLockedCells="1"/>
  <mergeCells count="4">
    <mergeCell ref="C8:F8"/>
    <mergeCell ref="C9:F9"/>
    <mergeCell ref="C10:F10"/>
    <mergeCell ref="B1:D1"/>
  </mergeCells>
  <hyperlinks>
    <hyperlink ref="C10" r:id="rId1"/>
  </hyperlinks>
  <pageMargins left="0.7" right="0.7" top="0.75" bottom="0.75" header="0.3" footer="0.3"/>
  <pageSetup orientation="portrait" horizontalDpi="4294967294" verticalDpi="0"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26"/>
  <sheetViews>
    <sheetView zoomScale="73" zoomScaleNormal="73" workbookViewId="0">
      <selection activeCell="O16" sqref="O16"/>
    </sheetView>
  </sheetViews>
  <sheetFormatPr baseColWidth="10" defaultRowHeight="15" x14ac:dyDescent="0.25"/>
  <cols>
    <col min="1" max="16384" width="11.42578125" style="74"/>
  </cols>
  <sheetData>
    <row r="3" spans="1:12" x14ac:dyDescent="0.25">
      <c r="A3" s="73"/>
    </row>
    <row r="9" spans="1:12" ht="23.25" x14ac:dyDescent="0.25">
      <c r="F9" s="106"/>
      <c r="G9" s="106"/>
    </row>
    <row r="11" spans="1:12" ht="30" customHeight="1" x14ac:dyDescent="0.25">
      <c r="F11" s="132" t="s">
        <v>27</v>
      </c>
      <c r="G11" s="132"/>
      <c r="H11" s="133"/>
      <c r="I11" s="133"/>
      <c r="J11" s="133"/>
      <c r="K11" s="133"/>
      <c r="L11" s="133"/>
    </row>
    <row r="12" spans="1:12" ht="23.25" x14ac:dyDescent="0.25">
      <c r="F12" s="75"/>
      <c r="G12" s="76"/>
      <c r="I12" s="131"/>
      <c r="J12" s="131"/>
      <c r="K12" s="131"/>
      <c r="L12" s="131"/>
    </row>
    <row r="13" spans="1:12" ht="30" customHeight="1" x14ac:dyDescent="0.25">
      <c r="F13" s="127" t="s">
        <v>35</v>
      </c>
      <c r="G13" s="127"/>
      <c r="H13" s="127"/>
      <c r="I13" s="129"/>
      <c r="J13" s="129"/>
      <c r="K13" s="129"/>
      <c r="L13" s="129"/>
    </row>
    <row r="14" spans="1:12" ht="30" customHeight="1" x14ac:dyDescent="0.25">
      <c r="F14" s="127" t="s">
        <v>36</v>
      </c>
      <c r="G14" s="127"/>
      <c r="H14" s="127"/>
      <c r="I14" s="129"/>
      <c r="J14" s="129"/>
      <c r="K14" s="129"/>
      <c r="L14" s="129"/>
    </row>
    <row r="15" spans="1:12" ht="30" customHeight="1" x14ac:dyDescent="0.25">
      <c r="F15" s="77"/>
      <c r="G15" s="77"/>
      <c r="H15" s="77"/>
      <c r="I15" s="130"/>
      <c r="J15" s="130"/>
      <c r="K15" s="130"/>
      <c r="L15" s="130"/>
    </row>
    <row r="16" spans="1:12" ht="30" customHeight="1" x14ac:dyDescent="0.25">
      <c r="F16" s="127" t="s">
        <v>28</v>
      </c>
      <c r="G16" s="127"/>
      <c r="H16" s="127"/>
      <c r="I16" s="129"/>
      <c r="J16" s="129"/>
      <c r="K16" s="129"/>
      <c r="L16" s="129"/>
    </row>
    <row r="17" spans="6:12" ht="30" customHeight="1" x14ac:dyDescent="0.25">
      <c r="F17" s="127" t="s">
        <v>29</v>
      </c>
      <c r="G17" s="127"/>
      <c r="H17" s="127"/>
      <c r="I17" s="129"/>
      <c r="J17" s="129"/>
      <c r="K17" s="129"/>
      <c r="L17" s="129"/>
    </row>
    <row r="18" spans="6:12" ht="18.75" x14ac:dyDescent="0.25">
      <c r="F18" s="78"/>
      <c r="G18" s="78"/>
      <c r="H18" s="78"/>
      <c r="I18" s="130"/>
      <c r="J18" s="130"/>
      <c r="K18" s="130"/>
      <c r="L18" s="130"/>
    </row>
    <row r="19" spans="6:12" ht="30" customHeight="1" x14ac:dyDescent="0.25">
      <c r="F19" s="127" t="s">
        <v>30</v>
      </c>
      <c r="G19" s="127"/>
      <c r="H19" s="127"/>
      <c r="I19" s="129"/>
      <c r="J19" s="129"/>
      <c r="K19" s="129"/>
      <c r="L19" s="129"/>
    </row>
    <row r="20" spans="6:12" ht="30" customHeight="1" x14ac:dyDescent="0.25">
      <c r="F20" s="127" t="s">
        <v>29</v>
      </c>
      <c r="G20" s="127"/>
      <c r="H20" s="127"/>
      <c r="I20" s="129"/>
      <c r="J20" s="129"/>
      <c r="K20" s="129"/>
      <c r="L20" s="129"/>
    </row>
    <row r="21" spans="6:12" ht="30" customHeight="1" x14ac:dyDescent="0.25">
      <c r="F21" s="127" t="s">
        <v>31</v>
      </c>
      <c r="G21" s="127"/>
      <c r="H21" s="127"/>
      <c r="I21" s="129"/>
      <c r="J21" s="129"/>
      <c r="K21" s="129"/>
      <c r="L21" s="129"/>
    </row>
    <row r="22" spans="6:12" ht="30" customHeight="1" x14ac:dyDescent="0.25">
      <c r="F22" s="127" t="s">
        <v>34</v>
      </c>
      <c r="G22" s="127"/>
      <c r="H22" s="127"/>
      <c r="I22" s="129"/>
      <c r="J22" s="129"/>
      <c r="K22" s="129"/>
      <c r="L22" s="129"/>
    </row>
    <row r="23" spans="6:12" ht="23.25" x14ac:dyDescent="0.25">
      <c r="G23" s="79"/>
      <c r="I23" s="130"/>
      <c r="J23" s="130"/>
      <c r="K23" s="130"/>
      <c r="L23" s="130"/>
    </row>
    <row r="24" spans="6:12" ht="30" customHeight="1" x14ac:dyDescent="0.25">
      <c r="F24" s="127" t="s">
        <v>49</v>
      </c>
      <c r="G24" s="127"/>
      <c r="H24" s="127"/>
      <c r="I24" s="127"/>
      <c r="J24" s="128"/>
      <c r="K24" s="128"/>
      <c r="L24" s="128"/>
    </row>
    <row r="26" spans="6:12" x14ac:dyDescent="0.25">
      <c r="F26" s="73"/>
    </row>
  </sheetData>
  <protectedRanges>
    <protectedRange sqref="I11:L22" name="Rango1"/>
  </protectedRanges>
  <mergeCells count="25">
    <mergeCell ref="F17:H17"/>
    <mergeCell ref="I17:L17"/>
    <mergeCell ref="I18:L18"/>
    <mergeCell ref="F19:H19"/>
    <mergeCell ref="I19:L19"/>
    <mergeCell ref="F9:G9"/>
    <mergeCell ref="I12:L12"/>
    <mergeCell ref="F13:H13"/>
    <mergeCell ref="I13:L13"/>
    <mergeCell ref="F16:H16"/>
    <mergeCell ref="I16:L16"/>
    <mergeCell ref="F14:H14"/>
    <mergeCell ref="F11:G11"/>
    <mergeCell ref="I14:L14"/>
    <mergeCell ref="I15:L15"/>
    <mergeCell ref="H11:L11"/>
    <mergeCell ref="F24:I24"/>
    <mergeCell ref="J24:L24"/>
    <mergeCell ref="F20:H20"/>
    <mergeCell ref="I20:L20"/>
    <mergeCell ref="F21:H21"/>
    <mergeCell ref="I21:L21"/>
    <mergeCell ref="F22:H22"/>
    <mergeCell ref="I22:L22"/>
    <mergeCell ref="I23:L23"/>
  </mergeCells>
  <printOptions horizontalCentered="1"/>
  <pageMargins left="0.70866141732283472" right="0.70866141732283472" top="0.74803149606299213" bottom="0.74803149606299213" header="0.31496062992125984" footer="0.31496062992125984"/>
  <pageSetup scale="91" orientation="landscape" horizontalDpi="4294967294"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12"/>
  <sheetViews>
    <sheetView tabSelected="1" topLeftCell="A10" zoomScale="80" zoomScaleNormal="80" workbookViewId="0">
      <selection activeCell="N14" sqref="N14"/>
    </sheetView>
  </sheetViews>
  <sheetFormatPr baseColWidth="10" defaultRowHeight="15" x14ac:dyDescent="0.25"/>
  <cols>
    <col min="1" max="1" width="14.140625" style="80" customWidth="1"/>
    <col min="2" max="6" width="13.7109375" style="80" customWidth="1"/>
    <col min="7" max="9" width="15.7109375" style="80" customWidth="1"/>
    <col min="10" max="10" width="15.5703125" style="80" customWidth="1"/>
    <col min="11" max="16384" width="11.42578125" style="80"/>
  </cols>
  <sheetData>
    <row r="1" spans="1:21" ht="18.75" x14ac:dyDescent="0.25">
      <c r="A1" s="134" t="s">
        <v>100</v>
      </c>
      <c r="B1" s="134"/>
      <c r="C1" s="134"/>
      <c r="D1" s="134"/>
      <c r="E1" s="134"/>
      <c r="F1" s="134"/>
      <c r="G1" s="134"/>
      <c r="H1" s="134"/>
      <c r="I1" s="134"/>
    </row>
    <row r="2" spans="1:21" x14ac:dyDescent="0.25">
      <c r="A2" s="81"/>
      <c r="B2" s="81"/>
      <c r="C2" s="81"/>
      <c r="D2" s="81"/>
      <c r="E2" s="81"/>
      <c r="F2" s="81"/>
      <c r="G2" s="81"/>
      <c r="H2" s="81"/>
      <c r="I2" s="81"/>
    </row>
    <row r="3" spans="1:21" ht="20.100000000000001" customHeight="1" x14ac:dyDescent="0.25">
      <c r="A3" s="138" t="s">
        <v>14</v>
      </c>
      <c r="B3" s="138"/>
      <c r="C3" s="138"/>
      <c r="D3" s="137" t="s">
        <v>136</v>
      </c>
      <c r="E3" s="137"/>
      <c r="F3" s="137"/>
      <c r="G3" s="137"/>
      <c r="H3" s="137"/>
      <c r="I3" s="137"/>
      <c r="J3" s="82"/>
      <c r="K3" s="82"/>
      <c r="L3" s="82"/>
      <c r="M3" s="82"/>
      <c r="N3" s="82"/>
      <c r="O3" s="82"/>
      <c r="P3" s="82"/>
      <c r="Q3" s="82"/>
      <c r="R3" s="82"/>
      <c r="S3" s="82"/>
      <c r="T3" s="82"/>
      <c r="U3" s="82"/>
    </row>
    <row r="4" spans="1:21" ht="20.100000000000001" customHeight="1" x14ac:dyDescent="0.25">
      <c r="A4" s="138" t="s">
        <v>13</v>
      </c>
      <c r="B4" s="138"/>
      <c r="C4" s="138"/>
      <c r="D4" s="136">
        <v>1</v>
      </c>
      <c r="E4" s="136"/>
      <c r="F4" s="136"/>
      <c r="G4" s="136"/>
      <c r="H4" s="136"/>
      <c r="I4" s="136"/>
      <c r="J4" s="82"/>
      <c r="K4" s="82"/>
      <c r="L4" s="82"/>
      <c r="M4" s="82"/>
      <c r="N4" s="82"/>
      <c r="O4" s="82"/>
      <c r="P4" s="82"/>
      <c r="Q4" s="82"/>
      <c r="R4" s="82"/>
      <c r="S4" s="82"/>
      <c r="T4" s="82"/>
      <c r="U4" s="82"/>
    </row>
    <row r="5" spans="1:21" ht="20.100000000000001" customHeight="1" x14ac:dyDescent="0.25">
      <c r="A5" s="138" t="s">
        <v>32</v>
      </c>
      <c r="B5" s="138"/>
      <c r="C5" s="138"/>
      <c r="D5" s="137">
        <v>1</v>
      </c>
      <c r="E5" s="137"/>
      <c r="F5" s="137"/>
      <c r="G5" s="137"/>
      <c r="H5" s="137"/>
      <c r="I5" s="137"/>
      <c r="J5" s="82"/>
      <c r="K5" s="82"/>
      <c r="L5" s="82"/>
      <c r="M5" s="82"/>
      <c r="N5" s="83"/>
      <c r="O5" s="83"/>
      <c r="P5" s="83"/>
      <c r="Q5" s="83"/>
      <c r="R5" s="83"/>
      <c r="S5" s="83"/>
      <c r="T5" s="83"/>
      <c r="U5" s="83"/>
    </row>
    <row r="6" spans="1:21" ht="20.100000000000001" customHeight="1" x14ac:dyDescent="0.25">
      <c r="A6" s="84" t="s">
        <v>58</v>
      </c>
      <c r="B6" s="84"/>
      <c r="C6" s="84"/>
      <c r="D6" s="137">
        <v>2017</v>
      </c>
      <c r="E6" s="137"/>
      <c r="F6" s="137"/>
      <c r="G6" s="137"/>
      <c r="H6" s="137"/>
      <c r="I6" s="137"/>
      <c r="J6" s="82"/>
      <c r="K6" s="82"/>
      <c r="L6" s="82"/>
      <c r="M6" s="82"/>
      <c r="N6" s="83"/>
      <c r="O6" s="83"/>
      <c r="P6" s="83"/>
      <c r="Q6" s="83"/>
      <c r="R6" s="83"/>
      <c r="S6" s="83"/>
      <c r="T6" s="83"/>
      <c r="U6" s="83"/>
    </row>
    <row r="7" spans="1:21" ht="20.100000000000001" customHeight="1" x14ac:dyDescent="0.25">
      <c r="A7" s="84" t="s">
        <v>15</v>
      </c>
      <c r="B7" s="84"/>
      <c r="C7" s="84"/>
      <c r="D7" s="139">
        <v>43011</v>
      </c>
      <c r="E7" s="137"/>
      <c r="F7" s="137"/>
      <c r="G7" s="137"/>
      <c r="H7" s="137"/>
      <c r="I7" s="137"/>
      <c r="J7" s="82"/>
      <c r="K7" s="82"/>
      <c r="L7" s="82"/>
      <c r="M7" s="82"/>
      <c r="N7" s="83"/>
      <c r="O7" s="83"/>
      <c r="P7" s="83"/>
      <c r="Q7" s="83"/>
      <c r="R7" s="83"/>
      <c r="S7" s="83"/>
      <c r="T7" s="83"/>
      <c r="U7" s="83"/>
    </row>
    <row r="8" spans="1:21" ht="20.100000000000001" customHeight="1" x14ac:dyDescent="0.25">
      <c r="A8" s="84" t="s">
        <v>40</v>
      </c>
      <c r="B8" s="84"/>
      <c r="C8" s="84"/>
      <c r="D8" s="137" t="s">
        <v>137</v>
      </c>
      <c r="E8" s="137"/>
      <c r="F8" s="137"/>
      <c r="G8" s="137"/>
      <c r="H8" s="137"/>
      <c r="I8" s="137"/>
      <c r="J8" s="82"/>
      <c r="K8" s="82"/>
      <c r="L8" s="82"/>
      <c r="M8" s="82"/>
      <c r="N8" s="83"/>
      <c r="O8" s="83"/>
      <c r="P8" s="83"/>
      <c r="Q8" s="83"/>
      <c r="R8" s="83"/>
      <c r="S8" s="83"/>
      <c r="T8" s="83"/>
      <c r="U8" s="83"/>
    </row>
    <row r="11" spans="1:21" ht="15" customHeight="1" x14ac:dyDescent="0.25">
      <c r="A11" s="140" t="s">
        <v>41</v>
      </c>
      <c r="B11" s="140"/>
      <c r="C11" s="140"/>
      <c r="D11" s="140"/>
      <c r="E11" s="140"/>
      <c r="F11" s="140"/>
      <c r="G11" s="140"/>
      <c r="H11" s="140"/>
      <c r="I11" s="140"/>
      <c r="J11" s="140"/>
    </row>
    <row r="12" spans="1:21" ht="15" customHeight="1" x14ac:dyDescent="0.25">
      <c r="A12" s="135" t="s">
        <v>0</v>
      </c>
      <c r="B12" s="135" t="s">
        <v>53</v>
      </c>
      <c r="C12" s="135" t="s">
        <v>24</v>
      </c>
      <c r="D12" s="135" t="s">
        <v>50</v>
      </c>
      <c r="E12" s="135" t="s">
        <v>99</v>
      </c>
      <c r="F12" s="135" t="s">
        <v>33</v>
      </c>
      <c r="G12" s="141" t="s">
        <v>17</v>
      </c>
      <c r="H12" s="141"/>
      <c r="I12" s="141"/>
      <c r="J12" s="141"/>
    </row>
    <row r="13" spans="1:21" s="85" customFormat="1" ht="75" customHeight="1" x14ac:dyDescent="0.25">
      <c r="A13" s="135"/>
      <c r="B13" s="135"/>
      <c r="C13" s="135"/>
      <c r="D13" s="135"/>
      <c r="E13" s="135"/>
      <c r="F13" s="135"/>
      <c r="G13" s="91" t="s">
        <v>54</v>
      </c>
      <c r="H13" s="91" t="s">
        <v>55</v>
      </c>
      <c r="I13" s="91" t="s">
        <v>114</v>
      </c>
      <c r="J13" s="91" t="s">
        <v>127</v>
      </c>
    </row>
    <row r="14" spans="1:21" ht="20.100000000000001" customHeight="1" x14ac:dyDescent="0.25">
      <c r="A14" s="24" t="s">
        <v>1</v>
      </c>
      <c r="B14" s="1">
        <v>1889</v>
      </c>
      <c r="C14" s="1"/>
      <c r="D14" s="44">
        <v>275065</v>
      </c>
      <c r="E14" s="1">
        <v>20</v>
      </c>
      <c r="F14" s="1">
        <v>1052.52</v>
      </c>
      <c r="G14" s="40">
        <f>IF(B14=0,"",B14/E14)</f>
        <v>94.45</v>
      </c>
      <c r="H14" s="40">
        <f>IF(B14=0,"",B14/F14)</f>
        <v>1.7947402424657013</v>
      </c>
      <c r="I14" s="40">
        <f>IF(B14=0,"",B14*'3-Factor de emisión'!$C$4)</f>
        <v>71.9709</v>
      </c>
      <c r="J14" s="93">
        <f>IF(I14="","",I14/1000)</f>
        <v>7.1970900000000004E-2</v>
      </c>
    </row>
    <row r="15" spans="1:21" ht="20.100000000000001" customHeight="1" x14ac:dyDescent="0.25">
      <c r="A15" s="24" t="s">
        <v>2</v>
      </c>
      <c r="B15" s="1">
        <v>1899</v>
      </c>
      <c r="C15" s="1"/>
      <c r="D15" s="44">
        <v>236300</v>
      </c>
      <c r="E15" s="1">
        <v>20</v>
      </c>
      <c r="F15" s="1">
        <v>1052.52</v>
      </c>
      <c r="G15" s="40">
        <f t="shared" ref="G15:G25" si="0">IF(B15=0,"",B15/E15)</f>
        <v>94.95</v>
      </c>
      <c r="H15" s="40">
        <f t="shared" ref="H15:H25" si="1">IF(B15=0,"",B15/F15)</f>
        <v>1.8042412495724547</v>
      </c>
      <c r="I15" s="40">
        <f>IF(B15=0,"",B15*'3-Factor de emisión'!$C$4)</f>
        <v>72.351900000000001</v>
      </c>
      <c r="J15" s="93">
        <f t="shared" ref="J15:J25" si="2">IF(I15="","",I15/1000)</f>
        <v>7.2351899999999997E-2</v>
      </c>
    </row>
    <row r="16" spans="1:21" ht="20.100000000000001" customHeight="1" x14ac:dyDescent="0.25">
      <c r="A16" s="24" t="s">
        <v>3</v>
      </c>
      <c r="B16" s="1">
        <v>1951</v>
      </c>
      <c r="C16" s="1"/>
      <c r="D16" s="44">
        <v>215975</v>
      </c>
      <c r="E16" s="1">
        <v>20</v>
      </c>
      <c r="F16" s="1">
        <v>1052.52</v>
      </c>
      <c r="G16" s="40">
        <f t="shared" si="0"/>
        <v>97.55</v>
      </c>
      <c r="H16" s="40">
        <f t="shared" si="1"/>
        <v>1.8536464865275719</v>
      </c>
      <c r="I16" s="40">
        <f>IF(B16=0,"",B16*'3-Factor de emisión'!$C$4)</f>
        <v>74.333100000000002</v>
      </c>
      <c r="J16" s="93">
        <f t="shared" si="2"/>
        <v>7.4333099999999999E-2</v>
      </c>
    </row>
    <row r="17" spans="1:10" ht="20.100000000000001" customHeight="1" x14ac:dyDescent="0.25">
      <c r="A17" s="24" t="s">
        <v>4</v>
      </c>
      <c r="B17" s="1">
        <v>2085</v>
      </c>
      <c r="C17" s="1"/>
      <c r="D17" s="44">
        <v>229985</v>
      </c>
      <c r="E17" s="1">
        <v>20</v>
      </c>
      <c r="F17" s="1">
        <v>1052.52</v>
      </c>
      <c r="G17" s="40">
        <f t="shared" si="0"/>
        <v>104.25</v>
      </c>
      <c r="H17" s="40">
        <f t="shared" si="1"/>
        <v>1.9809599817580663</v>
      </c>
      <c r="I17" s="40">
        <f>IF(B17=0,"",B17*'3-Factor de emisión'!$C$4)</f>
        <v>79.438500000000005</v>
      </c>
      <c r="J17" s="93">
        <f t="shared" si="2"/>
        <v>7.9438500000000009E-2</v>
      </c>
    </row>
    <row r="18" spans="1:10" ht="20.100000000000001" customHeight="1" x14ac:dyDescent="0.25">
      <c r="A18" s="24" t="s">
        <v>5</v>
      </c>
      <c r="B18" s="1">
        <v>1840</v>
      </c>
      <c r="C18" s="1"/>
      <c r="D18" s="44">
        <v>203340</v>
      </c>
      <c r="E18" s="1">
        <v>20</v>
      </c>
      <c r="F18" s="1">
        <v>1052.52</v>
      </c>
      <c r="G18" s="40">
        <f t="shared" si="0"/>
        <v>92</v>
      </c>
      <c r="H18" s="40">
        <f t="shared" si="1"/>
        <v>1.7481853076426102</v>
      </c>
      <c r="I18" s="40">
        <f>IF(B18=0,"",B18*'3-Factor de emisión'!$C$4)</f>
        <v>70.103999999999999</v>
      </c>
      <c r="J18" s="93">
        <f t="shared" si="2"/>
        <v>7.0104E-2</v>
      </c>
    </row>
    <row r="19" spans="1:10" ht="20.100000000000001" customHeight="1" x14ac:dyDescent="0.25">
      <c r="A19" s="24" t="s">
        <v>6</v>
      </c>
      <c r="B19" s="1">
        <v>2156</v>
      </c>
      <c r="C19" s="1"/>
      <c r="D19" s="44">
        <v>237705</v>
      </c>
      <c r="E19" s="1">
        <v>20</v>
      </c>
      <c r="F19" s="1">
        <v>1052.52</v>
      </c>
      <c r="G19" s="40">
        <f t="shared" si="0"/>
        <v>107.8</v>
      </c>
      <c r="H19" s="40">
        <f t="shared" si="1"/>
        <v>2.0484171322160147</v>
      </c>
      <c r="I19" s="40">
        <f>IF(B19=0,"",B19*'3-Factor de emisión'!$C$4)</f>
        <v>82.143600000000006</v>
      </c>
      <c r="J19" s="93">
        <f t="shared" si="2"/>
        <v>8.2143600000000011E-2</v>
      </c>
    </row>
    <row r="20" spans="1:10" ht="20.100000000000001" customHeight="1" x14ac:dyDescent="0.25">
      <c r="A20" s="24" t="s">
        <v>7</v>
      </c>
      <c r="B20" s="1">
        <v>2084</v>
      </c>
      <c r="C20" s="1"/>
      <c r="D20" s="44">
        <v>229980</v>
      </c>
      <c r="E20" s="1">
        <v>20</v>
      </c>
      <c r="F20" s="1">
        <v>1052.52</v>
      </c>
      <c r="G20" s="40">
        <f t="shared" si="0"/>
        <v>104.2</v>
      </c>
      <c r="H20" s="40">
        <f t="shared" si="1"/>
        <v>1.980009881047391</v>
      </c>
      <c r="I20" s="40">
        <f>IF(B20=0,"",B20*'3-Factor de emisión'!$C$4)</f>
        <v>79.400400000000005</v>
      </c>
      <c r="J20" s="93">
        <f t="shared" si="2"/>
        <v>7.940040000000001E-2</v>
      </c>
    </row>
    <row r="21" spans="1:10" ht="20.100000000000001" customHeight="1" x14ac:dyDescent="0.25">
      <c r="A21" s="24" t="s">
        <v>8</v>
      </c>
      <c r="B21" s="1">
        <v>1750</v>
      </c>
      <c r="C21" s="1"/>
      <c r="D21" s="44">
        <v>195030</v>
      </c>
      <c r="E21" s="1">
        <v>20</v>
      </c>
      <c r="F21" s="1">
        <v>1052.52</v>
      </c>
      <c r="G21" s="40">
        <f t="shared" si="0"/>
        <v>87.5</v>
      </c>
      <c r="H21" s="40">
        <f t="shared" si="1"/>
        <v>1.6626762436818303</v>
      </c>
      <c r="I21" s="40">
        <f>IF(B21=0,"",B21*'3-Factor de emisión'!$C$4)</f>
        <v>66.674999999999997</v>
      </c>
      <c r="J21" s="93">
        <f t="shared" si="2"/>
        <v>6.6674999999999998E-2</v>
      </c>
    </row>
    <row r="22" spans="1:10" ht="20.100000000000001" customHeight="1" x14ac:dyDescent="0.25">
      <c r="A22" s="24" t="s">
        <v>9</v>
      </c>
      <c r="B22" s="1">
        <v>1937</v>
      </c>
      <c r="C22" s="1"/>
      <c r="D22" s="44">
        <v>215525</v>
      </c>
      <c r="E22" s="1">
        <v>20</v>
      </c>
      <c r="F22" s="1">
        <v>1052.52</v>
      </c>
      <c r="G22" s="40">
        <f t="shared" si="0"/>
        <v>96.85</v>
      </c>
      <c r="H22" s="40">
        <f t="shared" si="1"/>
        <v>1.8403450765781173</v>
      </c>
      <c r="I22" s="40">
        <f>IF(B22=0,"",B22*'3-Factor de emisión'!$C$4)</f>
        <v>73.799700000000001</v>
      </c>
      <c r="J22" s="93">
        <f t="shared" si="2"/>
        <v>7.3799699999999996E-2</v>
      </c>
    </row>
    <row r="23" spans="1:10" ht="20.100000000000001" customHeight="1" x14ac:dyDescent="0.25">
      <c r="A23" s="24" t="s">
        <v>10</v>
      </c>
      <c r="B23" s="1"/>
      <c r="C23" s="1"/>
      <c r="D23" s="44"/>
      <c r="E23" s="1"/>
      <c r="F23" s="1"/>
      <c r="G23" s="40" t="str">
        <f t="shared" si="0"/>
        <v/>
      </c>
      <c r="H23" s="40" t="str">
        <f t="shared" si="1"/>
        <v/>
      </c>
      <c r="I23" s="40" t="str">
        <f>IF(B23=0,"",B23*'3-Factor de emisión'!$C$4)</f>
        <v/>
      </c>
      <c r="J23" s="93" t="str">
        <f t="shared" si="2"/>
        <v/>
      </c>
    </row>
    <row r="24" spans="1:10" ht="20.100000000000001" customHeight="1" x14ac:dyDescent="0.25">
      <c r="A24" s="24" t="s">
        <v>11</v>
      </c>
      <c r="B24" s="1"/>
      <c r="C24" s="1"/>
      <c r="D24" s="44"/>
      <c r="E24" s="1"/>
      <c r="F24" s="1"/>
      <c r="G24" s="40" t="str">
        <f t="shared" si="0"/>
        <v/>
      </c>
      <c r="H24" s="40" t="str">
        <f t="shared" si="1"/>
        <v/>
      </c>
      <c r="I24" s="40" t="str">
        <f>IF(B24=0,"",B24*'3-Factor de emisión'!$C$4)</f>
        <v/>
      </c>
      <c r="J24" s="93" t="str">
        <f t="shared" si="2"/>
        <v/>
      </c>
    </row>
    <row r="25" spans="1:10" ht="20.100000000000001" customHeight="1" x14ac:dyDescent="0.25">
      <c r="A25" s="24" t="s">
        <v>12</v>
      </c>
      <c r="B25" s="1"/>
      <c r="C25" s="1"/>
      <c r="D25" s="44"/>
      <c r="E25" s="1"/>
      <c r="F25" s="1"/>
      <c r="G25" s="40" t="str">
        <f t="shared" si="0"/>
        <v/>
      </c>
      <c r="H25" s="40" t="str">
        <f t="shared" si="1"/>
        <v/>
      </c>
      <c r="I25" s="40" t="str">
        <f>IF(B25=0,"",B25*'3-Factor de emisión'!$C$4)</f>
        <v/>
      </c>
      <c r="J25" s="93" t="str">
        <f t="shared" si="2"/>
        <v/>
      </c>
    </row>
    <row r="26" spans="1:10" s="85" customFormat="1" x14ac:dyDescent="0.25">
      <c r="A26" s="56" t="s">
        <v>22</v>
      </c>
      <c r="B26" s="41">
        <f>IF(SUM(B14:B25)=0,"",SUM(B14:B25))</f>
        <v>17591</v>
      </c>
      <c r="C26" s="32" t="str">
        <f>IF(MAX(C14:C25)=0,"",MAX(C14:C25))</f>
        <v/>
      </c>
      <c r="D26" s="45">
        <f t="shared" ref="D26" si="3">IF(SUM(D14:D25)=0,"",SUM(D14:D25))</f>
        <v>2038905</v>
      </c>
      <c r="E26" s="33" t="s">
        <v>101</v>
      </c>
      <c r="F26" s="33" t="s">
        <v>101</v>
      </c>
      <c r="G26" s="50" t="s">
        <v>101</v>
      </c>
      <c r="H26" s="50" t="s">
        <v>101</v>
      </c>
      <c r="I26" s="51">
        <f t="shared" ref="I26:J26" si="4">IF(SUM(I14:I25)=0,"",SUM(I14:I25))</f>
        <v>670.21709999999996</v>
      </c>
      <c r="J26" s="51">
        <f t="shared" si="4"/>
        <v>0.67021710000000012</v>
      </c>
    </row>
    <row r="27" spans="1:10" s="85" customFormat="1" x14ac:dyDescent="0.25">
      <c r="A27" s="56" t="s">
        <v>26</v>
      </c>
      <c r="B27" s="41">
        <f>IF(SUM(B14:B25)=0,"",AVERAGE(B14:B25))</f>
        <v>1954.5555555555557</v>
      </c>
      <c r="C27" s="32" t="str">
        <f t="shared" ref="C27:J27" si="5">IF(SUM(C14:C25)=0,"",AVERAGE(C14:C25))</f>
        <v/>
      </c>
      <c r="D27" s="45">
        <f t="shared" si="5"/>
        <v>226545</v>
      </c>
      <c r="E27" s="48">
        <f t="shared" si="5"/>
        <v>20</v>
      </c>
      <c r="F27" s="32">
        <f t="shared" si="5"/>
        <v>1052.5200000000002</v>
      </c>
      <c r="G27" s="51">
        <f t="shared" si="5"/>
        <v>97.727777777777789</v>
      </c>
      <c r="H27" s="51">
        <f t="shared" si="5"/>
        <v>1.8570246223877507</v>
      </c>
      <c r="I27" s="51">
        <f t="shared" si="5"/>
        <v>74.468566666666661</v>
      </c>
      <c r="J27" s="97">
        <f t="shared" si="5"/>
        <v>7.446856666666668E-2</v>
      </c>
    </row>
    <row r="30" spans="1:10" ht="18.75" x14ac:dyDescent="0.25">
      <c r="A30" s="134" t="s">
        <v>42</v>
      </c>
      <c r="B30" s="134"/>
      <c r="C30" s="134"/>
      <c r="D30" s="134"/>
      <c r="E30" s="134"/>
      <c r="F30" s="134"/>
      <c r="G30" s="134"/>
      <c r="H30" s="134"/>
      <c r="I30" s="134"/>
    </row>
    <row r="31" spans="1:10" ht="15" customHeight="1" x14ac:dyDescent="0.25"/>
    <row r="32" spans="1:10"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sheetData>
  <mergeCells count="19">
    <mergeCell ref="D7:I7"/>
    <mergeCell ref="A11:J11"/>
    <mergeCell ref="G12:J12"/>
    <mergeCell ref="A1:I1"/>
    <mergeCell ref="D12:D13"/>
    <mergeCell ref="E12:E13"/>
    <mergeCell ref="D4:I4"/>
    <mergeCell ref="A30:I30"/>
    <mergeCell ref="D8:I8"/>
    <mergeCell ref="A3:C3"/>
    <mergeCell ref="A4:C4"/>
    <mergeCell ref="A5:C5"/>
    <mergeCell ref="F12:F13"/>
    <mergeCell ref="A12:A13"/>
    <mergeCell ref="B12:B13"/>
    <mergeCell ref="C12:C13"/>
    <mergeCell ref="D3:I3"/>
    <mergeCell ref="D5:I5"/>
    <mergeCell ref="D6:I6"/>
  </mergeCells>
  <printOptions horizontalCentered="1"/>
  <pageMargins left="0.23622047244094491" right="0.23622047244094491" top="0.74803149606299213" bottom="0.74803149606299213" header="0.31496062992125984" footer="0.31496062992125984"/>
  <pageSetup scale="70" fitToWidth="0" orientation="portrait" verticalDpi="4" r:id="rId1"/>
  <headerFooter>
    <oddFooter>&amp;L&amp;A&amp;C&amp;D&amp;R&amp;P</oddFooter>
  </headerFooter>
  <rowBreaks count="1" manualBreakCount="1">
    <brk id="51" max="16383"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80" zoomScaleNormal="80" workbookViewId="0">
      <selection activeCell="B10" sqref="B10"/>
    </sheetView>
  </sheetViews>
  <sheetFormatPr baseColWidth="10" defaultRowHeight="15" x14ac:dyDescent="0.25"/>
  <cols>
    <col min="1" max="1" width="6.28515625" style="15" customWidth="1"/>
    <col min="2" max="2" width="23" style="15" customWidth="1"/>
    <col min="3" max="7" width="13.7109375" style="15" customWidth="1"/>
    <col min="8" max="8" width="17.5703125" style="15" customWidth="1"/>
    <col min="9" max="10" width="15.7109375" style="15" customWidth="1"/>
    <col min="11" max="11" width="24.85546875" style="15" customWidth="1"/>
    <col min="12" max="12" width="29" style="15" customWidth="1"/>
    <col min="13" max="13" width="12.42578125" style="15" bestFit="1" customWidth="1"/>
    <col min="14" max="16384" width="11.42578125" style="15"/>
  </cols>
  <sheetData>
    <row r="1" spans="1:12" ht="20.100000000000001" customHeight="1" x14ac:dyDescent="0.3">
      <c r="A1" s="142" t="s">
        <v>122</v>
      </c>
      <c r="B1" s="142"/>
      <c r="C1" s="142"/>
      <c r="D1" s="142"/>
      <c r="E1" s="142"/>
      <c r="F1" s="142"/>
      <c r="G1" s="142"/>
      <c r="H1" s="142"/>
      <c r="I1" s="142"/>
      <c r="J1" s="142"/>
    </row>
    <row r="2" spans="1:12" ht="20.100000000000001" customHeight="1" x14ac:dyDescent="0.25">
      <c r="A2" s="14"/>
      <c r="B2" s="14"/>
      <c r="C2" s="14"/>
      <c r="D2" s="14"/>
      <c r="E2" s="14"/>
      <c r="F2" s="14"/>
      <c r="G2" s="14"/>
      <c r="H2" s="14"/>
      <c r="I2" s="14"/>
      <c r="J2" s="14"/>
    </row>
    <row r="3" spans="1:12" s="86" customFormat="1" ht="20.100000000000001" customHeight="1" x14ac:dyDescent="0.25">
      <c r="A3" s="148" t="s">
        <v>14</v>
      </c>
      <c r="B3" s="148"/>
      <c r="C3" s="149" t="str">
        <f>IF('4-Datos generales'!H11="","",'4-Datos generales'!H11)</f>
        <v/>
      </c>
      <c r="D3" s="149"/>
      <c r="E3" s="149"/>
      <c r="F3" s="149"/>
      <c r="G3" s="149"/>
      <c r="H3" s="149"/>
      <c r="I3" s="149"/>
      <c r="J3" s="149"/>
    </row>
    <row r="4" spans="1:12" s="87" customFormat="1" ht="20.100000000000001" customHeight="1" x14ac:dyDescent="0.25">
      <c r="A4" s="145" t="s">
        <v>58</v>
      </c>
      <c r="B4" s="145"/>
      <c r="C4" s="146"/>
      <c r="D4" s="146"/>
      <c r="E4" s="146"/>
      <c r="F4" s="146"/>
      <c r="G4" s="146"/>
      <c r="H4" s="146"/>
      <c r="I4" s="146"/>
      <c r="J4" s="146"/>
    </row>
    <row r="5" spans="1:12" ht="20.100000000000001" customHeight="1" x14ac:dyDescent="0.25"/>
    <row r="6" spans="1:12" s="20" customFormat="1" ht="20.100000000000001" customHeight="1" x14ac:dyDescent="0.25">
      <c r="A6" s="150" t="s">
        <v>41</v>
      </c>
      <c r="B6" s="150"/>
      <c r="C6" s="150"/>
      <c r="D6" s="150"/>
      <c r="E6" s="150"/>
      <c r="F6" s="150"/>
      <c r="G6" s="150"/>
      <c r="H6" s="150"/>
      <c r="I6" s="150"/>
      <c r="J6" s="150"/>
      <c r="K6" s="150"/>
      <c r="L6" s="150"/>
    </row>
    <row r="7" spans="1:12" s="20" customFormat="1" ht="20.100000000000001" customHeight="1" x14ac:dyDescent="0.25">
      <c r="A7" s="147" t="s">
        <v>18</v>
      </c>
      <c r="B7" s="135" t="s">
        <v>16</v>
      </c>
      <c r="C7" s="135" t="s">
        <v>124</v>
      </c>
      <c r="D7" s="135" t="s">
        <v>125</v>
      </c>
      <c r="E7" s="135" t="s">
        <v>126</v>
      </c>
      <c r="F7" s="135" t="s">
        <v>99</v>
      </c>
      <c r="G7" s="135" t="s">
        <v>33</v>
      </c>
      <c r="H7" s="135" t="s">
        <v>17</v>
      </c>
      <c r="I7" s="135"/>
      <c r="J7" s="135"/>
      <c r="K7" s="135"/>
      <c r="L7" s="135"/>
    </row>
    <row r="8" spans="1:12" s="20" customFormat="1" ht="92.25" customHeight="1" x14ac:dyDescent="0.25">
      <c r="A8" s="147"/>
      <c r="B8" s="135"/>
      <c r="C8" s="135"/>
      <c r="D8" s="135"/>
      <c r="E8" s="135"/>
      <c r="F8" s="135"/>
      <c r="G8" s="135"/>
      <c r="H8" s="91" t="s">
        <v>118</v>
      </c>
      <c r="I8" s="91" t="s">
        <v>119</v>
      </c>
      <c r="J8" s="91" t="s">
        <v>120</v>
      </c>
      <c r="K8" s="91" t="s">
        <v>121</v>
      </c>
      <c r="L8" s="96" t="s">
        <v>129</v>
      </c>
    </row>
    <row r="9" spans="1:12" s="20" customFormat="1" ht="20.100000000000001" customHeight="1" x14ac:dyDescent="0.25">
      <c r="A9" s="16">
        <v>1</v>
      </c>
      <c r="B9" s="17">
        <f>IF('5-Edificio 1'!D$4="","",'5-Edificio 1'!D$4)</f>
        <v>1</v>
      </c>
      <c r="C9" s="18">
        <f>'5-Edificio 1'!B27</f>
        <v>1954.5555555555557</v>
      </c>
      <c r="D9" s="18" t="str">
        <f>'5-Edificio 1'!C26</f>
        <v/>
      </c>
      <c r="E9" s="46">
        <f>'5-Edificio 1'!D27</f>
        <v>226545</v>
      </c>
      <c r="F9" s="49">
        <f>'5-Edificio 1'!E27</f>
        <v>20</v>
      </c>
      <c r="G9" s="49">
        <f>'5-Edificio 1'!F27</f>
        <v>1052.5200000000002</v>
      </c>
      <c r="H9" s="18">
        <f>'5-Edificio 1'!G27</f>
        <v>97.727777777777789</v>
      </c>
      <c r="I9" s="18">
        <f>'5-Edificio 1'!H27</f>
        <v>1.8570246223877507</v>
      </c>
      <c r="J9" s="18">
        <f>'5-Edificio 1'!I27</f>
        <v>74.468566666666661</v>
      </c>
      <c r="K9" s="88">
        <f>IF(H9="","",H9*'3-Factor de emisión'!$C$4)</f>
        <v>3.723428333333334</v>
      </c>
      <c r="L9" s="88">
        <f>IF(K9="","",K9/1000)</f>
        <v>3.723428333333334E-3</v>
      </c>
    </row>
    <row r="10" spans="1:12" s="20" customFormat="1" ht="20.100000000000001" customHeight="1" x14ac:dyDescent="0.25">
      <c r="A10" s="16">
        <v>2</v>
      </c>
      <c r="B10" s="17" t="e">
        <f>IF(#REF!="","",#REF!)</f>
        <v>#REF!</v>
      </c>
      <c r="C10" s="18" t="e">
        <f>#REF!</f>
        <v>#REF!</v>
      </c>
      <c r="D10" s="18" t="e">
        <f>#REF!</f>
        <v>#REF!</v>
      </c>
      <c r="E10" s="46" t="e">
        <f>#REF!</f>
        <v>#REF!</v>
      </c>
      <c r="F10" s="49" t="e">
        <f>#REF!</f>
        <v>#REF!</v>
      </c>
      <c r="G10" s="49" t="e">
        <f>#REF!</f>
        <v>#REF!</v>
      </c>
      <c r="H10" s="18" t="e">
        <f>#REF!</f>
        <v>#REF!</v>
      </c>
      <c r="I10" s="18" t="e">
        <f>#REF!</f>
        <v>#REF!</v>
      </c>
      <c r="J10" s="18" t="e">
        <f>#REF!</f>
        <v>#REF!</v>
      </c>
      <c r="K10" s="88" t="e">
        <f>IF(H10="","",H10*'3-Factor de emisión'!$C$4)</f>
        <v>#REF!</v>
      </c>
      <c r="L10" s="88" t="e">
        <f t="shared" ref="L10:L18" si="0">IF(K10="","",K10/1000)</f>
        <v>#REF!</v>
      </c>
    </row>
    <row r="11" spans="1:12" s="20" customFormat="1" ht="20.100000000000001" customHeight="1" x14ac:dyDescent="0.25">
      <c r="A11" s="16">
        <v>3</v>
      </c>
      <c r="B11" s="17" t="e">
        <f>IF(#REF!="","",#REF!)</f>
        <v>#REF!</v>
      </c>
      <c r="C11" s="18" t="e">
        <f>#REF!</f>
        <v>#REF!</v>
      </c>
      <c r="D11" s="18" t="e">
        <f>#REF!</f>
        <v>#REF!</v>
      </c>
      <c r="E11" s="46" t="e">
        <f>#REF!</f>
        <v>#REF!</v>
      </c>
      <c r="F11" s="49" t="e">
        <f>#REF!</f>
        <v>#REF!</v>
      </c>
      <c r="G11" s="49" t="e">
        <f>#REF!</f>
        <v>#REF!</v>
      </c>
      <c r="H11" s="18" t="e">
        <f>#REF!</f>
        <v>#REF!</v>
      </c>
      <c r="I11" s="18" t="e">
        <f>#REF!</f>
        <v>#REF!</v>
      </c>
      <c r="J11" s="18" t="e">
        <f>#REF!</f>
        <v>#REF!</v>
      </c>
      <c r="K11" s="88" t="e">
        <f>IF(H11="","",H11*'3-Factor de emisión'!$C$4)</f>
        <v>#REF!</v>
      </c>
      <c r="L11" s="88" t="e">
        <f t="shared" si="0"/>
        <v>#REF!</v>
      </c>
    </row>
    <row r="12" spans="1:12" s="20" customFormat="1" ht="20.100000000000001" customHeight="1" x14ac:dyDescent="0.25">
      <c r="A12" s="16">
        <v>4</v>
      </c>
      <c r="B12" s="17" t="e">
        <f>IF(#REF!="","",#REF!)</f>
        <v>#REF!</v>
      </c>
      <c r="C12" s="18" t="e">
        <f>#REF!</f>
        <v>#REF!</v>
      </c>
      <c r="D12" s="18" t="e">
        <f>#REF!</f>
        <v>#REF!</v>
      </c>
      <c r="E12" s="46" t="e">
        <f>#REF!</f>
        <v>#REF!</v>
      </c>
      <c r="F12" s="49" t="e">
        <f>#REF!</f>
        <v>#REF!</v>
      </c>
      <c r="G12" s="49" t="e">
        <f>#REF!</f>
        <v>#REF!</v>
      </c>
      <c r="H12" s="18" t="e">
        <f>#REF!</f>
        <v>#REF!</v>
      </c>
      <c r="I12" s="18" t="e">
        <f>#REF!</f>
        <v>#REF!</v>
      </c>
      <c r="J12" s="18" t="e">
        <f>#REF!</f>
        <v>#REF!</v>
      </c>
      <c r="K12" s="88" t="e">
        <f>IF(H12="","",H12*'3-Factor de emisión'!$C$4)</f>
        <v>#REF!</v>
      </c>
      <c r="L12" s="88" t="e">
        <f t="shared" si="0"/>
        <v>#REF!</v>
      </c>
    </row>
    <row r="13" spans="1:12" s="20" customFormat="1" ht="20.100000000000001" customHeight="1" x14ac:dyDescent="0.25">
      <c r="A13" s="16">
        <v>5</v>
      </c>
      <c r="B13" s="17" t="e">
        <f>IF(#REF!="","",#REF!)</f>
        <v>#REF!</v>
      </c>
      <c r="C13" s="18" t="e">
        <f>#REF!</f>
        <v>#REF!</v>
      </c>
      <c r="D13" s="18" t="e">
        <f>#REF!</f>
        <v>#REF!</v>
      </c>
      <c r="E13" s="46" t="e">
        <f>#REF!</f>
        <v>#REF!</v>
      </c>
      <c r="F13" s="49" t="e">
        <f>#REF!</f>
        <v>#REF!</v>
      </c>
      <c r="G13" s="49" t="e">
        <f>#REF!</f>
        <v>#REF!</v>
      </c>
      <c r="H13" s="18" t="e">
        <f>#REF!</f>
        <v>#REF!</v>
      </c>
      <c r="I13" s="18" t="e">
        <f>#REF!</f>
        <v>#REF!</v>
      </c>
      <c r="J13" s="18" t="e">
        <f>#REF!</f>
        <v>#REF!</v>
      </c>
      <c r="K13" s="88" t="e">
        <f>IF(H13="","",H13*'3-Factor de emisión'!$C$4)</f>
        <v>#REF!</v>
      </c>
      <c r="L13" s="88" t="e">
        <f t="shared" si="0"/>
        <v>#REF!</v>
      </c>
    </row>
    <row r="14" spans="1:12" s="20" customFormat="1" ht="20.100000000000001" customHeight="1" x14ac:dyDescent="0.25">
      <c r="A14" s="16">
        <v>6</v>
      </c>
      <c r="B14" s="17" t="e">
        <f>IF(#REF!="","",#REF!)</f>
        <v>#REF!</v>
      </c>
      <c r="C14" s="18" t="e">
        <f>#REF!</f>
        <v>#REF!</v>
      </c>
      <c r="D14" s="18" t="e">
        <f>#REF!</f>
        <v>#REF!</v>
      </c>
      <c r="E14" s="46" t="e">
        <f>#REF!</f>
        <v>#REF!</v>
      </c>
      <c r="F14" s="49" t="e">
        <f>#REF!</f>
        <v>#REF!</v>
      </c>
      <c r="G14" s="49" t="e">
        <f>#REF!</f>
        <v>#REF!</v>
      </c>
      <c r="H14" s="18" t="e">
        <f>#REF!</f>
        <v>#REF!</v>
      </c>
      <c r="I14" s="18" t="e">
        <f>#REF!</f>
        <v>#REF!</v>
      </c>
      <c r="J14" s="18" t="e">
        <f>#REF!</f>
        <v>#REF!</v>
      </c>
      <c r="K14" s="88" t="e">
        <f>IF(H14="","",H14*'3-Factor de emisión'!$C$4)</f>
        <v>#REF!</v>
      </c>
      <c r="L14" s="88" t="e">
        <f t="shared" si="0"/>
        <v>#REF!</v>
      </c>
    </row>
    <row r="15" spans="1:12" s="20" customFormat="1" ht="20.100000000000001" customHeight="1" x14ac:dyDescent="0.25">
      <c r="A15" s="16">
        <v>7</v>
      </c>
      <c r="B15" s="17" t="e">
        <f>IF(#REF!="","",#REF!)</f>
        <v>#REF!</v>
      </c>
      <c r="C15" s="18" t="e">
        <f>#REF!</f>
        <v>#REF!</v>
      </c>
      <c r="D15" s="18" t="e">
        <f>#REF!</f>
        <v>#REF!</v>
      </c>
      <c r="E15" s="46" t="e">
        <f>#REF!</f>
        <v>#REF!</v>
      </c>
      <c r="F15" s="49" t="e">
        <f>#REF!</f>
        <v>#REF!</v>
      </c>
      <c r="G15" s="49" t="e">
        <f>#REF!</f>
        <v>#REF!</v>
      </c>
      <c r="H15" s="18" t="e">
        <f>#REF!</f>
        <v>#REF!</v>
      </c>
      <c r="I15" s="18" t="e">
        <f>#REF!</f>
        <v>#REF!</v>
      </c>
      <c r="J15" s="18" t="e">
        <f>#REF!</f>
        <v>#REF!</v>
      </c>
      <c r="K15" s="88" t="e">
        <f>IF(H15="","",H15*'3-Factor de emisión'!$C$4)</f>
        <v>#REF!</v>
      </c>
      <c r="L15" s="88" t="e">
        <f t="shared" si="0"/>
        <v>#REF!</v>
      </c>
    </row>
    <row r="16" spans="1:12" s="20" customFormat="1" ht="20.100000000000001" customHeight="1" x14ac:dyDescent="0.25">
      <c r="A16" s="16">
        <v>8</v>
      </c>
      <c r="B16" s="17" t="e">
        <f>IF(#REF!="","",#REF!)</f>
        <v>#REF!</v>
      </c>
      <c r="C16" s="18" t="e">
        <f>#REF!</f>
        <v>#REF!</v>
      </c>
      <c r="D16" s="18" t="e">
        <f>#REF!</f>
        <v>#REF!</v>
      </c>
      <c r="E16" s="46" t="e">
        <f>#REF!</f>
        <v>#REF!</v>
      </c>
      <c r="F16" s="49" t="e">
        <f>#REF!</f>
        <v>#REF!</v>
      </c>
      <c r="G16" s="49" t="e">
        <f>#REF!</f>
        <v>#REF!</v>
      </c>
      <c r="H16" s="18" t="e">
        <f>#REF!</f>
        <v>#REF!</v>
      </c>
      <c r="I16" s="18" t="e">
        <f>#REF!</f>
        <v>#REF!</v>
      </c>
      <c r="J16" s="18" t="e">
        <f>#REF!</f>
        <v>#REF!</v>
      </c>
      <c r="K16" s="88" t="e">
        <f>IF(H16="","",H16*'3-Factor de emisión'!$C$4)</f>
        <v>#REF!</v>
      </c>
      <c r="L16" s="88" t="e">
        <f t="shared" si="0"/>
        <v>#REF!</v>
      </c>
    </row>
    <row r="17" spans="1:12" s="20" customFormat="1" ht="20.100000000000001" customHeight="1" x14ac:dyDescent="0.25">
      <c r="A17" s="16">
        <v>9</v>
      </c>
      <c r="B17" s="17" t="e">
        <f>IF(#REF!="","",#REF!)</f>
        <v>#REF!</v>
      </c>
      <c r="C17" s="18" t="e">
        <f>#REF!</f>
        <v>#REF!</v>
      </c>
      <c r="D17" s="18" t="e">
        <f>#REF!</f>
        <v>#REF!</v>
      </c>
      <c r="E17" s="46" t="e">
        <f>#REF!</f>
        <v>#REF!</v>
      </c>
      <c r="F17" s="49" t="e">
        <f>#REF!</f>
        <v>#REF!</v>
      </c>
      <c r="G17" s="49" t="e">
        <f>#REF!</f>
        <v>#REF!</v>
      </c>
      <c r="H17" s="18" t="e">
        <f>#REF!</f>
        <v>#REF!</v>
      </c>
      <c r="I17" s="18" t="e">
        <f>#REF!</f>
        <v>#REF!</v>
      </c>
      <c r="J17" s="18" t="e">
        <f>#REF!</f>
        <v>#REF!</v>
      </c>
      <c r="K17" s="88" t="e">
        <f>IF(H17="","",H17*'3-Factor de emisión'!$C$4)</f>
        <v>#REF!</v>
      </c>
      <c r="L17" s="88" t="e">
        <f t="shared" si="0"/>
        <v>#REF!</v>
      </c>
    </row>
    <row r="18" spans="1:12" s="20" customFormat="1" ht="20.100000000000001" customHeight="1" x14ac:dyDescent="0.25">
      <c r="A18" s="16">
        <v>10</v>
      </c>
      <c r="B18" s="17" t="e">
        <f>IF(#REF!="","",#REF!)</f>
        <v>#REF!</v>
      </c>
      <c r="C18" s="18" t="e">
        <f>#REF!</f>
        <v>#REF!</v>
      </c>
      <c r="D18" s="18" t="e">
        <f>#REF!</f>
        <v>#REF!</v>
      </c>
      <c r="E18" s="46" t="e">
        <f>#REF!</f>
        <v>#REF!</v>
      </c>
      <c r="F18" s="49" t="e">
        <f>#REF!</f>
        <v>#REF!</v>
      </c>
      <c r="G18" s="49" t="e">
        <f>#REF!</f>
        <v>#REF!</v>
      </c>
      <c r="H18" s="18" t="e">
        <f>#REF!</f>
        <v>#REF!</v>
      </c>
      <c r="I18" s="18" t="e">
        <f>#REF!</f>
        <v>#REF!</v>
      </c>
      <c r="J18" s="18" t="e">
        <f>#REF!</f>
        <v>#REF!</v>
      </c>
      <c r="K18" s="88" t="e">
        <f>IF(H18="","",H18*'3-Factor de emisión'!$C$4)</f>
        <v>#REF!</v>
      </c>
      <c r="L18" s="88" t="e">
        <f t="shared" si="0"/>
        <v>#REF!</v>
      </c>
    </row>
    <row r="19" spans="1:12" s="20" customFormat="1" ht="20.100000000000001" customHeight="1" x14ac:dyDescent="0.25">
      <c r="A19" s="147" t="s">
        <v>116</v>
      </c>
      <c r="B19" s="147"/>
      <c r="C19" s="19" t="e">
        <f>IF(SUM(C9:C18)=0,"",SUM(C9:C18))</f>
        <v>#REF!</v>
      </c>
      <c r="D19" s="19" t="e">
        <f>IF(MAX(D9:D18)=0,"",MAX(D9:D18))</f>
        <v>#REF!</v>
      </c>
      <c r="E19" s="47" t="e">
        <f t="shared" ref="E19:J19" si="1">IF(SUM(E9:E18)=0,"",SUM(E9:E18))</f>
        <v>#REF!</v>
      </c>
      <c r="F19" s="19" t="e">
        <f>IF(SUM(F9:F18)=0,"",SUM(F9:F18))</f>
        <v>#REF!</v>
      </c>
      <c r="G19" s="19" t="e">
        <f>IF(SUM(G9:G18)=0,"",SUM(G9:G18))</f>
        <v>#REF!</v>
      </c>
      <c r="H19" s="19" t="s">
        <v>101</v>
      </c>
      <c r="I19" s="19" t="s">
        <v>101</v>
      </c>
      <c r="J19" s="19" t="e">
        <f t="shared" si="1"/>
        <v>#REF!</v>
      </c>
      <c r="K19" s="19" t="e">
        <f>SUM(K9:K18)</f>
        <v>#REF!</v>
      </c>
      <c r="L19" s="19" t="e">
        <f>SUM(L9:L18)</f>
        <v>#REF!</v>
      </c>
    </row>
    <row r="20" spans="1:12" s="20" customFormat="1" ht="20.100000000000001" customHeight="1" x14ac:dyDescent="0.25">
      <c r="A20" s="143" t="s">
        <v>23</v>
      </c>
      <c r="B20" s="144"/>
      <c r="C20" s="19" t="s">
        <v>101</v>
      </c>
      <c r="D20" s="19" t="s">
        <v>101</v>
      </c>
      <c r="E20" s="19" t="s">
        <v>101</v>
      </c>
      <c r="F20" s="19" t="s">
        <v>101</v>
      </c>
      <c r="G20" s="19" t="s">
        <v>101</v>
      </c>
      <c r="H20" s="19" t="e">
        <f>C19/F19</f>
        <v>#REF!</v>
      </c>
      <c r="I20" s="19" t="e">
        <f>C19/G19</f>
        <v>#REF!</v>
      </c>
      <c r="J20" s="19" t="s">
        <v>101</v>
      </c>
      <c r="K20" s="19" t="e">
        <f>J19/F19</f>
        <v>#REF!</v>
      </c>
      <c r="L20" s="97" t="e">
        <f>K19/G19</f>
        <v>#REF!</v>
      </c>
    </row>
    <row r="21" spans="1:12" s="20" customFormat="1" ht="20.100000000000001" customHeight="1" x14ac:dyDescent="0.25"/>
    <row r="22" spans="1:12" s="20" customFormat="1" ht="20.100000000000001" customHeight="1" x14ac:dyDescent="0.25"/>
    <row r="23" spans="1:12" s="20" customFormat="1" ht="20.100000000000001" customHeight="1" x14ac:dyDescent="0.25"/>
    <row r="25" spans="1:12" ht="18.75" x14ac:dyDescent="0.25">
      <c r="A25" s="134" t="s">
        <v>123</v>
      </c>
      <c r="B25" s="134"/>
      <c r="C25" s="134"/>
      <c r="D25" s="134"/>
      <c r="E25" s="134"/>
      <c r="F25" s="134"/>
      <c r="G25" s="134"/>
      <c r="H25" s="134"/>
      <c r="I25" s="134"/>
      <c r="J25" s="134"/>
      <c r="K25" s="89"/>
    </row>
    <row r="26" spans="1:12" ht="18.75" x14ac:dyDescent="0.25">
      <c r="A26" s="54"/>
      <c r="B26" s="54"/>
      <c r="C26" s="54"/>
      <c r="D26" s="54"/>
      <c r="E26" s="54"/>
      <c r="F26" s="54"/>
      <c r="G26" s="54"/>
      <c r="H26" s="54"/>
      <c r="I26" s="54"/>
      <c r="J26" s="54"/>
      <c r="K26" s="89"/>
    </row>
    <row r="28" spans="1:12" x14ac:dyDescent="0.25">
      <c r="A28" s="15" t="str">
        <f>IF('4-Datos generales'!H11="","",'4-Datos generales'!H11)</f>
        <v/>
      </c>
    </row>
  </sheetData>
  <mergeCells count="17">
    <mergeCell ref="A25:J25"/>
    <mergeCell ref="C4:J4"/>
    <mergeCell ref="A7:A8"/>
    <mergeCell ref="A3:B3"/>
    <mergeCell ref="C3:J3"/>
    <mergeCell ref="A19:B19"/>
    <mergeCell ref="B7:B8"/>
    <mergeCell ref="C7:C8"/>
    <mergeCell ref="F7:F8"/>
    <mergeCell ref="G7:G8"/>
    <mergeCell ref="H7:L7"/>
    <mergeCell ref="A6:L6"/>
    <mergeCell ref="A1:J1"/>
    <mergeCell ref="D7:D8"/>
    <mergeCell ref="E7:E8"/>
    <mergeCell ref="A20:B20"/>
    <mergeCell ref="A4:B4"/>
  </mergeCells>
  <printOptions horizontalCentered="1"/>
  <pageMargins left="0.25" right="0.25" top="0.75" bottom="0.75" header="0.3" footer="0.3"/>
  <pageSetup scale="50" fitToHeight="2" orientation="portrait" r:id="rId1"/>
  <headerFooter>
    <oddFooter>&amp;L&amp;A&amp;C&amp;D&amp;R&amp;P</oddFooter>
  </headerFooter>
  <rowBreaks count="1" manualBreakCount="1">
    <brk id="73"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7"/>
  <sheetViews>
    <sheetView zoomScale="80" zoomScaleNormal="80" workbookViewId="0">
      <selection activeCell="K9" sqref="K9"/>
    </sheetView>
  </sheetViews>
  <sheetFormatPr baseColWidth="10" defaultRowHeight="15" x14ac:dyDescent="0.25"/>
  <cols>
    <col min="1" max="1" width="25.28515625" style="23" customWidth="1"/>
    <col min="2" max="6" width="13.7109375" style="23" customWidth="1"/>
    <col min="7" max="9" width="15.7109375" style="23" customWidth="1"/>
    <col min="10" max="10" width="16.42578125" style="23" customWidth="1"/>
    <col min="11" max="11" width="20.7109375" style="23" customWidth="1"/>
    <col min="12" max="16384" width="11.42578125" style="23"/>
  </cols>
  <sheetData>
    <row r="1" spans="1:11" s="20" customFormat="1" ht="20.100000000000001" customHeight="1" x14ac:dyDescent="0.25">
      <c r="A1" s="151" t="s">
        <v>45</v>
      </c>
      <c r="B1" s="151"/>
      <c r="C1" s="151"/>
      <c r="D1" s="151"/>
      <c r="E1" s="151"/>
      <c r="F1" s="151"/>
      <c r="G1" s="151"/>
      <c r="H1" s="151"/>
      <c r="I1" s="151"/>
      <c r="J1" s="92"/>
    </row>
    <row r="2" spans="1:11" s="20" customFormat="1" ht="20.100000000000001" customHeight="1" x14ac:dyDescent="0.25">
      <c r="A2" s="21"/>
      <c r="B2" s="21"/>
      <c r="C2" s="21"/>
      <c r="D2" s="21"/>
      <c r="E2" s="21"/>
      <c r="F2" s="21"/>
      <c r="G2" s="21"/>
      <c r="H2" s="21"/>
      <c r="I2" s="21"/>
      <c r="J2" s="21"/>
    </row>
    <row r="3" spans="1:11" s="86" customFormat="1" ht="20.100000000000001" customHeight="1" x14ac:dyDescent="0.25">
      <c r="A3" s="26" t="s">
        <v>14</v>
      </c>
      <c r="B3" s="149" t="str">
        <f>IF('4-Datos generales'!H11="","",'4-Datos generales'!H11)</f>
        <v/>
      </c>
      <c r="C3" s="149"/>
      <c r="D3" s="149"/>
      <c r="E3" s="149"/>
      <c r="F3" s="149"/>
      <c r="G3" s="149"/>
      <c r="H3" s="149"/>
      <c r="I3" s="149"/>
      <c r="J3" s="94"/>
    </row>
    <row r="4" spans="1:11" s="87" customFormat="1" ht="20.100000000000001" customHeight="1" x14ac:dyDescent="0.25">
      <c r="A4" s="57" t="s">
        <v>58</v>
      </c>
      <c r="B4" s="146"/>
      <c r="C4" s="146"/>
      <c r="D4" s="146"/>
      <c r="E4" s="146"/>
      <c r="F4" s="146"/>
      <c r="G4" s="146"/>
      <c r="H4" s="146"/>
      <c r="I4" s="146"/>
      <c r="J4" s="95"/>
    </row>
    <row r="5" spans="1:11" s="20" customFormat="1" ht="20.100000000000001" customHeight="1" x14ac:dyDescent="0.25">
      <c r="A5" s="21"/>
      <c r="B5" s="21"/>
      <c r="C5" s="21"/>
      <c r="D5" s="22"/>
      <c r="E5" s="22"/>
      <c r="F5" s="22"/>
      <c r="G5" s="22"/>
      <c r="H5" s="22"/>
      <c r="I5" s="22"/>
      <c r="J5" s="22"/>
    </row>
    <row r="6" spans="1:11" ht="20.100000000000001" customHeight="1" x14ac:dyDescent="0.25"/>
    <row r="7" spans="1:11" ht="20.100000000000001" customHeight="1" x14ac:dyDescent="0.25">
      <c r="A7" s="150" t="s">
        <v>41</v>
      </c>
      <c r="B7" s="150"/>
      <c r="C7" s="150"/>
      <c r="D7" s="150"/>
      <c r="E7" s="150"/>
      <c r="F7" s="150"/>
      <c r="G7" s="150"/>
      <c r="H7" s="150"/>
      <c r="I7" s="150"/>
      <c r="J7" s="150"/>
      <c r="K7" s="150"/>
    </row>
    <row r="8" spans="1:11" ht="20.100000000000001" customHeight="1" x14ac:dyDescent="0.25">
      <c r="A8" s="135" t="s">
        <v>0</v>
      </c>
      <c r="B8" s="135" t="s">
        <v>21</v>
      </c>
      <c r="C8" s="135" t="s">
        <v>25</v>
      </c>
      <c r="D8" s="135" t="s">
        <v>50</v>
      </c>
      <c r="E8" s="135" t="s">
        <v>99</v>
      </c>
      <c r="F8" s="135" t="s">
        <v>33</v>
      </c>
      <c r="G8" s="135" t="s">
        <v>17</v>
      </c>
      <c r="H8" s="135"/>
      <c r="I8" s="135"/>
      <c r="J8" s="135"/>
      <c r="K8" s="135"/>
    </row>
    <row r="9" spans="1:11" ht="84.95" customHeight="1" x14ac:dyDescent="0.25">
      <c r="A9" s="135"/>
      <c r="B9" s="135"/>
      <c r="C9" s="135"/>
      <c r="D9" s="135"/>
      <c r="E9" s="135"/>
      <c r="F9" s="135"/>
      <c r="G9" s="91" t="s">
        <v>57</v>
      </c>
      <c r="H9" s="91" t="s">
        <v>56</v>
      </c>
      <c r="I9" s="91" t="s">
        <v>115</v>
      </c>
      <c r="J9" s="91" t="s">
        <v>128</v>
      </c>
      <c r="K9" s="91" t="s">
        <v>117</v>
      </c>
    </row>
    <row r="10" spans="1:11" ht="20.100000000000001" customHeight="1" x14ac:dyDescent="0.25">
      <c r="A10" s="17" t="s">
        <v>19</v>
      </c>
      <c r="B10" s="34" t="e">
        <f>IF(SUM('5-Edificio 1'!B14+#REF!+#REF!+#REF!+#REF!+#REF!+#REF!+#REF!+#REF!+#REF!)=0," ",('5-Edificio 1'!B14+#REF!+#REF!+#REF!+#REF!+#REF!+#REF!+#REF!+#REF!+#REF!))</f>
        <v>#REF!</v>
      </c>
      <c r="C10" s="34" t="e">
        <f>IF(SUM('5-Edificio 1'!C14+#REF!+#REF!+#REF!+#REF!+#REF!+#REF!+#REF!+#REF!+#REF!)=0," ",('5-Edificio 1'!C14+#REF!+#REF!+#REF!+#REF!+#REF!+#REF!+#REF!+#REF!+#REF!))</f>
        <v>#REF!</v>
      </c>
      <c r="D10" s="42" t="e">
        <f>IF(SUM('5-Edificio 1'!D14+#REF!+#REF!+#REF!+#REF!+#REF!+#REF!+#REF!+#REF!+#REF!)=0," ",('5-Edificio 1'!D14+#REF!+#REF!+#REF!+#REF!+#REF!+#REF!+#REF!+#REF!+#REF!))</f>
        <v>#REF!</v>
      </c>
      <c r="E10" s="34" t="e">
        <f>IF(SUM('5-Edificio 1'!E14+#REF!+#REF!+#REF!+#REF!+#REF!+#REF!+#REF!+#REF!+#REF!)=0," ",('5-Edificio 1'!E14+#REF!+#REF!+#REF!+#REF!+#REF!+#REF!+#REF!+#REF!+#REF!))</f>
        <v>#REF!</v>
      </c>
      <c r="F10" s="34" t="e">
        <f>IF(SUM('5-Edificio 1'!F14+#REF!+#REF!+#REF!+#REF!+#REF!+#REF!+#REF!+#REF!+#REF!)=0," ",('5-Edificio 1'!F14+#REF!+#REF!+#REF!+#REF!+#REF!+#REF!+#REF!+#REF!+#REF!))</f>
        <v>#REF!</v>
      </c>
      <c r="G10" s="34" t="e">
        <f>IF(B10=" "," ",B10/E10)</f>
        <v>#REF!</v>
      </c>
      <c r="H10" s="34" t="e">
        <f>IF(B10=" "," ",B10/F10)</f>
        <v>#REF!</v>
      </c>
      <c r="I10" s="34" t="e">
        <f>IF(SUM('5-Edificio 1'!I14,#REF!,#REF!,#REF!,#REF!,#REF!,#REF!,#REF!,#REF!,#REF!)=0," ",SUM('5-Edificio 1'!I14,#REF!,#REF!,#REF!,#REF!,#REF!,#REF!,#REF!,#REF!,#REF!))</f>
        <v>#REF!</v>
      </c>
      <c r="J10" s="34" t="e">
        <f>IF(SUM('5-Edificio 1'!J14,#REF!,#REF!,#REF!,#REF!,#REF!,#REF!,#REF!,#REF!,#REF!)=0," ",SUM('5-Edificio 1'!J14,#REF!,#REF!,#REF!,#REF!,#REF!,#REF!,#REF!,#REF!,#REF!))</f>
        <v>#REF!</v>
      </c>
      <c r="K10" s="34" t="e">
        <f>IF(I10=" "," ",I10/E10)</f>
        <v>#REF!</v>
      </c>
    </row>
    <row r="11" spans="1:11" ht="20.100000000000001" customHeight="1" x14ac:dyDescent="0.25">
      <c r="A11" s="17" t="s">
        <v>2</v>
      </c>
      <c r="B11" s="34" t="e">
        <f>IF(SUM('5-Edificio 1'!B15+#REF!+#REF!+#REF!+#REF!+#REF!+#REF!+#REF!+#REF!+#REF!)=0," ",('5-Edificio 1'!B15+#REF!+#REF!+#REF!+#REF!+#REF!+#REF!+#REF!+#REF!+#REF!))</f>
        <v>#REF!</v>
      </c>
      <c r="C11" s="34" t="e">
        <f>IF(SUM('5-Edificio 1'!C15+#REF!+#REF!+#REF!+#REF!+#REF!+#REF!+#REF!+#REF!+#REF!)=0," ",('5-Edificio 1'!C15+#REF!+#REF!+#REF!+#REF!+#REF!+#REF!+#REF!+#REF!+#REF!))</f>
        <v>#REF!</v>
      </c>
      <c r="D11" s="42" t="e">
        <f>IF(SUM('5-Edificio 1'!D15+#REF!+#REF!+#REF!+#REF!+#REF!+#REF!+#REF!+#REF!+#REF!)=0," ",('5-Edificio 1'!D15+#REF!+#REF!+#REF!+#REF!+#REF!+#REF!+#REF!+#REF!+#REF!))</f>
        <v>#REF!</v>
      </c>
      <c r="E11" s="34" t="e">
        <f>IF(SUM('5-Edificio 1'!E15+#REF!+#REF!+#REF!+#REF!+#REF!+#REF!+#REF!+#REF!+#REF!)=0," ",('5-Edificio 1'!E15+#REF!+#REF!+#REF!+#REF!+#REF!+#REF!+#REF!+#REF!+#REF!))</f>
        <v>#REF!</v>
      </c>
      <c r="F11" s="34" t="e">
        <f>IF(SUM('5-Edificio 1'!F15+#REF!+#REF!+#REF!+#REF!+#REF!+#REF!+#REF!+#REF!+#REF!)=0," ",('5-Edificio 1'!F15+#REF!+#REF!+#REF!+#REF!+#REF!+#REF!+#REF!+#REF!+#REF!))</f>
        <v>#REF!</v>
      </c>
      <c r="G11" s="34" t="e">
        <f t="shared" ref="G11:G21" si="0">IF(B11=" "," ",B11/E11)</f>
        <v>#REF!</v>
      </c>
      <c r="H11" s="34" t="e">
        <f t="shared" ref="H11:H21" si="1">IF(B11=" "," ",B11/F11)</f>
        <v>#REF!</v>
      </c>
      <c r="I11" s="34" t="e">
        <f>IF(SUM('5-Edificio 1'!I15,#REF!,#REF!,#REF!,#REF!,#REF!,#REF!,#REF!,#REF!,#REF!)=0," ",SUM('5-Edificio 1'!I15,#REF!,#REF!,#REF!,#REF!,#REF!,#REF!,#REF!,#REF!,#REF!))</f>
        <v>#REF!</v>
      </c>
      <c r="J11" s="34" t="e">
        <f>IF(SUM('5-Edificio 1'!J15,#REF!,#REF!,#REF!,#REF!,#REF!,#REF!,#REF!,#REF!,#REF!)=0," ",SUM('5-Edificio 1'!J15,#REF!,#REF!,#REF!,#REF!,#REF!,#REF!,#REF!,#REF!,#REF!))</f>
        <v>#REF!</v>
      </c>
      <c r="K11" s="34" t="e">
        <f t="shared" ref="K11:K21" si="2">IF(I11=" "," ",I11/E11)</f>
        <v>#REF!</v>
      </c>
    </row>
    <row r="12" spans="1:11" ht="20.100000000000001" customHeight="1" x14ac:dyDescent="0.25">
      <c r="A12" s="17" t="s">
        <v>3</v>
      </c>
      <c r="B12" s="34" t="e">
        <f>IF(SUM('5-Edificio 1'!B16+#REF!+#REF!+#REF!+#REF!+#REF!+#REF!+#REF!+#REF!+#REF!)=0," ",('5-Edificio 1'!B16+#REF!+#REF!+#REF!+#REF!+#REF!+#REF!+#REF!+#REF!+#REF!))</f>
        <v>#REF!</v>
      </c>
      <c r="C12" s="34" t="e">
        <f>IF(SUM('5-Edificio 1'!C16+#REF!+#REF!+#REF!+#REF!+#REF!+#REF!+#REF!+#REF!+#REF!)=0," ",('5-Edificio 1'!C16+#REF!+#REF!+#REF!+#REF!+#REF!+#REF!+#REF!+#REF!+#REF!))</f>
        <v>#REF!</v>
      </c>
      <c r="D12" s="42" t="e">
        <f>IF(SUM('5-Edificio 1'!D16+#REF!+#REF!+#REF!+#REF!+#REF!+#REF!+#REF!+#REF!+#REF!)=0," ",('5-Edificio 1'!D16+#REF!+#REF!+#REF!+#REF!+#REF!+#REF!+#REF!+#REF!+#REF!))</f>
        <v>#REF!</v>
      </c>
      <c r="E12" s="34" t="e">
        <f>IF(SUM('5-Edificio 1'!E16+#REF!+#REF!+#REF!+#REF!+#REF!+#REF!+#REF!+#REF!+#REF!)=0," ",('5-Edificio 1'!E16+#REF!+#REF!+#REF!+#REF!+#REF!+#REF!+#REF!+#REF!+#REF!))</f>
        <v>#REF!</v>
      </c>
      <c r="F12" s="34" t="e">
        <f>IF(SUM('5-Edificio 1'!F16+#REF!+#REF!+#REF!+#REF!+#REF!+#REF!+#REF!+#REF!+#REF!)=0," ",('5-Edificio 1'!F16+#REF!+#REF!+#REF!+#REF!+#REF!+#REF!+#REF!+#REF!+#REF!))</f>
        <v>#REF!</v>
      </c>
      <c r="G12" s="34" t="e">
        <f t="shared" si="0"/>
        <v>#REF!</v>
      </c>
      <c r="H12" s="34" t="e">
        <f t="shared" si="1"/>
        <v>#REF!</v>
      </c>
      <c r="I12" s="34" t="e">
        <f>IF(SUM('5-Edificio 1'!I16,#REF!,#REF!,#REF!,#REF!,#REF!,#REF!,#REF!,#REF!,#REF!)=0," ",SUM('5-Edificio 1'!I16,#REF!,#REF!,#REF!,#REF!,#REF!,#REF!,#REF!,#REF!,#REF!))</f>
        <v>#REF!</v>
      </c>
      <c r="J12" s="34" t="e">
        <f>IF(SUM('5-Edificio 1'!J16,#REF!,#REF!,#REF!,#REF!,#REF!,#REF!,#REF!,#REF!,#REF!)=0," ",SUM('5-Edificio 1'!J16,#REF!,#REF!,#REF!,#REF!,#REF!,#REF!,#REF!,#REF!,#REF!))</f>
        <v>#REF!</v>
      </c>
      <c r="K12" s="34" t="e">
        <f t="shared" si="2"/>
        <v>#REF!</v>
      </c>
    </row>
    <row r="13" spans="1:11" ht="20.100000000000001" customHeight="1" x14ac:dyDescent="0.25">
      <c r="A13" s="17" t="s">
        <v>4</v>
      </c>
      <c r="B13" s="34" t="e">
        <f>IF(SUM('5-Edificio 1'!B17+#REF!+#REF!+#REF!+#REF!+#REF!+#REF!+#REF!+#REF!+#REF!)=0," ",('5-Edificio 1'!B17+#REF!+#REF!+#REF!+#REF!+#REF!+#REF!+#REF!+#REF!+#REF!))</f>
        <v>#REF!</v>
      </c>
      <c r="C13" s="34" t="e">
        <f>IF(SUM('5-Edificio 1'!C17+#REF!+#REF!+#REF!+#REF!+#REF!+#REF!+#REF!+#REF!+#REF!)=0," ",('5-Edificio 1'!C17+#REF!+#REF!+#REF!+#REF!+#REF!+#REF!+#REF!+#REF!+#REF!))</f>
        <v>#REF!</v>
      </c>
      <c r="D13" s="42" t="e">
        <f>IF(SUM('5-Edificio 1'!D17+#REF!+#REF!+#REF!+#REF!+#REF!+#REF!+#REF!+#REF!+#REF!)=0," ",('5-Edificio 1'!D17+#REF!+#REF!+#REF!+#REF!+#REF!+#REF!+#REF!+#REF!+#REF!))</f>
        <v>#REF!</v>
      </c>
      <c r="E13" s="34" t="e">
        <f>IF(SUM('5-Edificio 1'!E17+#REF!+#REF!+#REF!+#REF!+#REF!+#REF!+#REF!+#REF!+#REF!)=0," ",('5-Edificio 1'!E17+#REF!+#REF!+#REF!+#REF!+#REF!+#REF!+#REF!+#REF!+#REF!))</f>
        <v>#REF!</v>
      </c>
      <c r="F13" s="34" t="e">
        <f>IF(SUM('5-Edificio 1'!F17+#REF!+#REF!+#REF!+#REF!+#REF!+#REF!+#REF!+#REF!+#REF!)=0," ",('5-Edificio 1'!F17+#REF!+#REF!+#REF!+#REF!+#REF!+#REF!+#REF!+#REF!+#REF!))</f>
        <v>#REF!</v>
      </c>
      <c r="G13" s="34" t="e">
        <f t="shared" si="0"/>
        <v>#REF!</v>
      </c>
      <c r="H13" s="34" t="e">
        <f t="shared" si="1"/>
        <v>#REF!</v>
      </c>
      <c r="I13" s="34" t="e">
        <f>IF(SUM('5-Edificio 1'!I17,#REF!,#REF!,#REF!,#REF!,#REF!,#REF!,#REF!,#REF!,#REF!)=0," ",SUM('5-Edificio 1'!I17,#REF!,#REF!,#REF!,#REF!,#REF!,#REF!,#REF!,#REF!,#REF!))</f>
        <v>#REF!</v>
      </c>
      <c r="J13" s="34" t="e">
        <f>IF(SUM('5-Edificio 1'!J17,#REF!,#REF!,#REF!,#REF!,#REF!,#REF!,#REF!,#REF!,#REF!)=0," ",SUM('5-Edificio 1'!J17,#REF!,#REF!,#REF!,#REF!,#REF!,#REF!,#REF!,#REF!,#REF!))</f>
        <v>#REF!</v>
      </c>
      <c r="K13" s="34" t="e">
        <f t="shared" si="2"/>
        <v>#REF!</v>
      </c>
    </row>
    <row r="14" spans="1:11" ht="20.100000000000001" customHeight="1" x14ac:dyDescent="0.25">
      <c r="A14" s="17" t="s">
        <v>5</v>
      </c>
      <c r="B14" s="34" t="e">
        <f>IF(SUM('5-Edificio 1'!B18+#REF!+#REF!+#REF!+#REF!+#REF!+#REF!+#REF!+#REF!+#REF!)=0," ",('5-Edificio 1'!B18+#REF!+#REF!+#REF!+#REF!+#REF!+#REF!+#REF!+#REF!+#REF!))</f>
        <v>#REF!</v>
      </c>
      <c r="C14" s="34" t="e">
        <f>IF(SUM('5-Edificio 1'!C18+#REF!+#REF!+#REF!+#REF!+#REF!+#REF!+#REF!+#REF!+#REF!)=0," ",('5-Edificio 1'!C18+#REF!+#REF!+#REF!+#REF!+#REF!+#REF!+#REF!+#REF!+#REF!))</f>
        <v>#REF!</v>
      </c>
      <c r="D14" s="42" t="e">
        <f>IF(SUM('5-Edificio 1'!D18+#REF!+#REF!+#REF!+#REF!+#REF!+#REF!+#REF!+#REF!+#REF!)=0," ",('5-Edificio 1'!D18+#REF!+#REF!+#REF!+#REF!+#REF!+#REF!+#REF!+#REF!+#REF!))</f>
        <v>#REF!</v>
      </c>
      <c r="E14" s="34" t="e">
        <f>IF(SUM('5-Edificio 1'!E18+#REF!+#REF!+#REF!+#REF!+#REF!+#REF!+#REF!+#REF!+#REF!)=0," ",('5-Edificio 1'!E18+#REF!+#REF!+#REF!+#REF!+#REF!+#REF!+#REF!+#REF!+#REF!))</f>
        <v>#REF!</v>
      </c>
      <c r="F14" s="34" t="e">
        <f>IF(SUM('5-Edificio 1'!F18+#REF!+#REF!+#REF!+#REF!+#REF!+#REF!+#REF!+#REF!+#REF!)=0," ",('5-Edificio 1'!F18+#REF!+#REF!+#REF!+#REF!+#REF!+#REF!+#REF!+#REF!+#REF!))</f>
        <v>#REF!</v>
      </c>
      <c r="G14" s="34" t="e">
        <f t="shared" si="0"/>
        <v>#REF!</v>
      </c>
      <c r="H14" s="34" t="e">
        <f t="shared" si="1"/>
        <v>#REF!</v>
      </c>
      <c r="I14" s="34" t="e">
        <f>IF(SUM('5-Edificio 1'!I18,#REF!,#REF!,#REF!,#REF!,#REF!,#REF!,#REF!,#REF!,#REF!)=0," ",SUM('5-Edificio 1'!I18,#REF!,#REF!,#REF!,#REF!,#REF!,#REF!,#REF!,#REF!,#REF!))</f>
        <v>#REF!</v>
      </c>
      <c r="J14" s="34" t="e">
        <f>IF(SUM('5-Edificio 1'!J18,#REF!,#REF!,#REF!,#REF!,#REF!,#REF!,#REF!,#REF!,#REF!)=0," ",SUM('5-Edificio 1'!J18,#REF!,#REF!,#REF!,#REF!,#REF!,#REF!,#REF!,#REF!,#REF!))</f>
        <v>#REF!</v>
      </c>
      <c r="K14" s="34" t="e">
        <f t="shared" si="2"/>
        <v>#REF!</v>
      </c>
    </row>
    <row r="15" spans="1:11" ht="20.100000000000001" customHeight="1" x14ac:dyDescent="0.25">
      <c r="A15" s="17" t="s">
        <v>6</v>
      </c>
      <c r="B15" s="34" t="e">
        <f>IF(SUM('5-Edificio 1'!B19+#REF!+#REF!+#REF!+#REF!+#REF!+#REF!+#REF!+#REF!+#REF!)=0," ",('5-Edificio 1'!B19+#REF!+#REF!+#REF!+#REF!+#REF!+#REF!+#REF!+#REF!+#REF!))</f>
        <v>#REF!</v>
      </c>
      <c r="C15" s="34" t="e">
        <f>IF(SUM('5-Edificio 1'!C19+#REF!+#REF!+#REF!+#REF!+#REF!+#REF!+#REF!+#REF!+#REF!)=0," ",('5-Edificio 1'!C19+#REF!+#REF!+#REF!+#REF!+#REF!+#REF!+#REF!+#REF!+#REF!))</f>
        <v>#REF!</v>
      </c>
      <c r="D15" s="42" t="e">
        <f>IF(SUM('5-Edificio 1'!D19+#REF!+#REF!+#REF!+#REF!+#REF!+#REF!+#REF!+#REF!+#REF!)=0," ",('5-Edificio 1'!D19+#REF!+#REF!+#REF!+#REF!+#REF!+#REF!+#REF!+#REF!+#REF!))</f>
        <v>#REF!</v>
      </c>
      <c r="E15" s="34" t="e">
        <f>IF(SUM('5-Edificio 1'!E19+#REF!+#REF!+#REF!+#REF!+#REF!+#REF!+#REF!+#REF!+#REF!)=0," ",('5-Edificio 1'!E19+#REF!+#REF!+#REF!+#REF!+#REF!+#REF!+#REF!+#REF!+#REF!))</f>
        <v>#REF!</v>
      </c>
      <c r="F15" s="34" t="e">
        <f>IF(SUM('5-Edificio 1'!F19+#REF!+#REF!+#REF!+#REF!+#REF!+#REF!+#REF!+#REF!+#REF!)=0," ",('5-Edificio 1'!F19+#REF!+#REF!+#REF!+#REF!+#REF!+#REF!+#REF!+#REF!+#REF!))</f>
        <v>#REF!</v>
      </c>
      <c r="G15" s="34" t="e">
        <f t="shared" si="0"/>
        <v>#REF!</v>
      </c>
      <c r="H15" s="34" t="e">
        <f t="shared" si="1"/>
        <v>#REF!</v>
      </c>
      <c r="I15" s="34" t="e">
        <f>IF(SUM('5-Edificio 1'!I19,#REF!,#REF!,#REF!,#REF!,#REF!,#REF!,#REF!,#REF!,#REF!)=0," ",SUM('5-Edificio 1'!I19,#REF!,#REF!,#REF!,#REF!,#REF!,#REF!,#REF!,#REF!,#REF!))</f>
        <v>#REF!</v>
      </c>
      <c r="J15" s="34" t="e">
        <f>IF(SUM('5-Edificio 1'!J19,#REF!,#REF!,#REF!,#REF!,#REF!,#REF!,#REF!,#REF!,#REF!)=0," ",SUM('5-Edificio 1'!J19,#REF!,#REF!,#REF!,#REF!,#REF!,#REF!,#REF!,#REF!,#REF!))</f>
        <v>#REF!</v>
      </c>
      <c r="K15" s="34" t="e">
        <f t="shared" si="2"/>
        <v>#REF!</v>
      </c>
    </row>
    <row r="16" spans="1:11" ht="20.100000000000001" customHeight="1" x14ac:dyDescent="0.25">
      <c r="A16" s="17" t="s">
        <v>7</v>
      </c>
      <c r="B16" s="34" t="e">
        <f>IF(SUM('5-Edificio 1'!B20+#REF!+#REF!+#REF!+#REF!+#REF!+#REF!+#REF!+#REF!+#REF!)=0," ",('5-Edificio 1'!B20+#REF!+#REF!+#REF!+#REF!+#REF!+#REF!+#REF!+#REF!+#REF!))</f>
        <v>#REF!</v>
      </c>
      <c r="C16" s="34" t="e">
        <f>IF(SUM('5-Edificio 1'!C20+#REF!+#REF!+#REF!+#REF!+#REF!+#REF!+#REF!+#REF!+#REF!)=0," ",('5-Edificio 1'!C20+#REF!+#REF!+#REF!+#REF!+#REF!+#REF!+#REF!+#REF!+#REF!))</f>
        <v>#REF!</v>
      </c>
      <c r="D16" s="42" t="e">
        <f>IF(SUM('5-Edificio 1'!D20+#REF!+#REF!+#REF!+#REF!+#REF!+#REF!+#REF!+#REF!+#REF!)=0," ",('5-Edificio 1'!D20+#REF!+#REF!+#REF!+#REF!+#REF!+#REF!+#REF!+#REF!+#REF!))</f>
        <v>#REF!</v>
      </c>
      <c r="E16" s="34" t="e">
        <f>IF(SUM('5-Edificio 1'!E20+#REF!+#REF!+#REF!+#REF!+#REF!+#REF!+#REF!+#REF!+#REF!)=0," ",('5-Edificio 1'!E20+#REF!+#REF!+#REF!+#REF!+#REF!+#REF!+#REF!+#REF!+#REF!))</f>
        <v>#REF!</v>
      </c>
      <c r="F16" s="34" t="e">
        <f>IF(SUM('5-Edificio 1'!F20+#REF!+#REF!+#REF!+#REF!+#REF!+#REF!+#REF!+#REF!+#REF!)=0," ",('5-Edificio 1'!F20+#REF!+#REF!+#REF!+#REF!+#REF!+#REF!+#REF!+#REF!+#REF!))</f>
        <v>#REF!</v>
      </c>
      <c r="G16" s="34" t="e">
        <f t="shared" si="0"/>
        <v>#REF!</v>
      </c>
      <c r="H16" s="34" t="e">
        <f t="shared" si="1"/>
        <v>#REF!</v>
      </c>
      <c r="I16" s="34" t="e">
        <f>IF(SUM('5-Edificio 1'!I20,#REF!,#REF!,#REF!,#REF!,#REF!,#REF!,#REF!,#REF!,#REF!)=0," ",SUM('5-Edificio 1'!I20,#REF!,#REF!,#REF!,#REF!,#REF!,#REF!,#REF!,#REF!,#REF!))</f>
        <v>#REF!</v>
      </c>
      <c r="J16" s="34" t="e">
        <f>IF(SUM('5-Edificio 1'!J20,#REF!,#REF!,#REF!,#REF!,#REF!,#REF!,#REF!,#REF!,#REF!)=0," ",SUM('5-Edificio 1'!J20,#REF!,#REF!,#REF!,#REF!,#REF!,#REF!,#REF!,#REF!,#REF!))</f>
        <v>#REF!</v>
      </c>
      <c r="K16" s="34" t="e">
        <f t="shared" si="2"/>
        <v>#REF!</v>
      </c>
    </row>
    <row r="17" spans="1:11" ht="20.100000000000001" customHeight="1" x14ac:dyDescent="0.25">
      <c r="A17" s="17" t="s">
        <v>20</v>
      </c>
      <c r="B17" s="34" t="e">
        <f>IF(SUM('5-Edificio 1'!B21+#REF!+#REF!+#REF!+#REF!+#REF!+#REF!+#REF!+#REF!+#REF!)=0," ",('5-Edificio 1'!B21+#REF!+#REF!+#REF!+#REF!+#REF!+#REF!+#REF!+#REF!+#REF!))</f>
        <v>#REF!</v>
      </c>
      <c r="C17" s="34" t="e">
        <f>IF(SUM('5-Edificio 1'!C21+#REF!+#REF!+#REF!+#REF!+#REF!+#REF!+#REF!+#REF!+#REF!)=0," ",('5-Edificio 1'!C21+#REF!+#REF!+#REF!+#REF!+#REF!+#REF!+#REF!+#REF!+#REF!))</f>
        <v>#REF!</v>
      </c>
      <c r="D17" s="42" t="e">
        <f>IF(SUM('5-Edificio 1'!D21+#REF!+#REF!+#REF!+#REF!+#REF!+#REF!+#REF!+#REF!+#REF!)=0," ",('5-Edificio 1'!D21+#REF!+#REF!+#REF!+#REF!+#REF!+#REF!+#REF!+#REF!+#REF!))</f>
        <v>#REF!</v>
      </c>
      <c r="E17" s="34" t="e">
        <f>IF(SUM('5-Edificio 1'!E21+#REF!+#REF!+#REF!+#REF!+#REF!+#REF!+#REF!+#REF!+#REF!)=0," ",('5-Edificio 1'!E21+#REF!+#REF!+#REF!+#REF!+#REF!+#REF!+#REF!+#REF!+#REF!))</f>
        <v>#REF!</v>
      </c>
      <c r="F17" s="34" t="e">
        <f>IF(SUM('5-Edificio 1'!F21+#REF!+#REF!+#REF!+#REF!+#REF!+#REF!+#REF!+#REF!+#REF!)=0," ",('5-Edificio 1'!F21+#REF!+#REF!+#REF!+#REF!+#REF!+#REF!+#REF!+#REF!+#REF!))</f>
        <v>#REF!</v>
      </c>
      <c r="G17" s="34" t="e">
        <f t="shared" si="0"/>
        <v>#REF!</v>
      </c>
      <c r="H17" s="34" t="e">
        <f t="shared" si="1"/>
        <v>#REF!</v>
      </c>
      <c r="I17" s="34" t="e">
        <f>IF(SUM('5-Edificio 1'!I21,#REF!,#REF!,#REF!,#REF!,#REF!,#REF!,#REF!,#REF!,#REF!)=0," ",SUM('5-Edificio 1'!I21,#REF!,#REF!,#REF!,#REF!,#REF!,#REF!,#REF!,#REF!,#REF!))</f>
        <v>#REF!</v>
      </c>
      <c r="J17" s="34" t="e">
        <f>IF(SUM('5-Edificio 1'!J21,#REF!,#REF!,#REF!,#REF!,#REF!,#REF!,#REF!,#REF!,#REF!)=0," ",SUM('5-Edificio 1'!J21,#REF!,#REF!,#REF!,#REF!,#REF!,#REF!,#REF!,#REF!,#REF!))</f>
        <v>#REF!</v>
      </c>
      <c r="K17" s="34" t="e">
        <f t="shared" si="2"/>
        <v>#REF!</v>
      </c>
    </row>
    <row r="18" spans="1:11" ht="20.100000000000001" customHeight="1" x14ac:dyDescent="0.25">
      <c r="A18" s="17" t="s">
        <v>9</v>
      </c>
      <c r="B18" s="34" t="e">
        <f>IF(SUM('5-Edificio 1'!B22+#REF!+#REF!+#REF!+#REF!+#REF!+#REF!+#REF!+#REF!+#REF!)=0," ",('5-Edificio 1'!B22+#REF!+#REF!+#REF!+#REF!+#REF!+#REF!+#REF!+#REF!+#REF!))</f>
        <v>#REF!</v>
      </c>
      <c r="C18" s="34" t="e">
        <f>IF(SUM('5-Edificio 1'!C22+#REF!+#REF!+#REF!+#REF!+#REF!+#REF!+#REF!+#REF!+#REF!)=0," ",('5-Edificio 1'!C22+#REF!+#REF!+#REF!+#REF!+#REF!+#REF!+#REF!+#REF!+#REF!))</f>
        <v>#REF!</v>
      </c>
      <c r="D18" s="42" t="e">
        <f>IF(SUM('5-Edificio 1'!D22+#REF!+#REF!+#REF!+#REF!+#REF!+#REF!+#REF!+#REF!+#REF!)=0," ",('5-Edificio 1'!D22+#REF!+#REF!+#REF!+#REF!+#REF!+#REF!+#REF!+#REF!+#REF!))</f>
        <v>#REF!</v>
      </c>
      <c r="E18" s="34" t="e">
        <f>IF(SUM('5-Edificio 1'!E22+#REF!+#REF!+#REF!+#REF!+#REF!+#REF!+#REF!+#REF!+#REF!)=0," ",('5-Edificio 1'!E22+#REF!+#REF!+#REF!+#REF!+#REF!+#REF!+#REF!+#REF!+#REF!))</f>
        <v>#REF!</v>
      </c>
      <c r="F18" s="34" t="e">
        <f>IF(SUM('5-Edificio 1'!F22+#REF!+#REF!+#REF!+#REF!+#REF!+#REF!+#REF!+#REF!+#REF!)=0," ",('5-Edificio 1'!F22+#REF!+#REF!+#REF!+#REF!+#REF!+#REF!+#REF!+#REF!+#REF!))</f>
        <v>#REF!</v>
      </c>
      <c r="G18" s="34" t="e">
        <f t="shared" si="0"/>
        <v>#REF!</v>
      </c>
      <c r="H18" s="34" t="e">
        <f t="shared" si="1"/>
        <v>#REF!</v>
      </c>
      <c r="I18" s="34" t="e">
        <f>IF(SUM('5-Edificio 1'!I22,#REF!,#REF!,#REF!,#REF!,#REF!,#REF!,#REF!,#REF!,#REF!)=0," ",SUM('5-Edificio 1'!I22,#REF!,#REF!,#REF!,#REF!,#REF!,#REF!,#REF!,#REF!,#REF!))</f>
        <v>#REF!</v>
      </c>
      <c r="J18" s="34" t="e">
        <f>IF(SUM('5-Edificio 1'!J22,#REF!,#REF!,#REF!,#REF!,#REF!,#REF!,#REF!,#REF!,#REF!)=0," ",SUM('5-Edificio 1'!J22,#REF!,#REF!,#REF!,#REF!,#REF!,#REF!,#REF!,#REF!,#REF!))</f>
        <v>#REF!</v>
      </c>
      <c r="K18" s="34" t="e">
        <f t="shared" si="2"/>
        <v>#REF!</v>
      </c>
    </row>
    <row r="19" spans="1:11" ht="20.100000000000001" customHeight="1" x14ac:dyDescent="0.25">
      <c r="A19" s="17" t="s">
        <v>10</v>
      </c>
      <c r="B19" s="34" t="e">
        <f>IF(SUM('5-Edificio 1'!B23+#REF!+#REF!+#REF!+#REF!+#REF!+#REF!+#REF!+#REF!+#REF!)=0," ",('5-Edificio 1'!B23+#REF!+#REF!+#REF!+#REF!+#REF!+#REF!+#REF!+#REF!+#REF!))</f>
        <v>#REF!</v>
      </c>
      <c r="C19" s="34" t="e">
        <f>IF(SUM('5-Edificio 1'!C23+#REF!+#REF!+#REF!+#REF!+#REF!+#REF!+#REF!+#REF!+#REF!)=0," ",('5-Edificio 1'!C23+#REF!+#REF!+#REF!+#REF!+#REF!+#REF!+#REF!+#REF!+#REF!))</f>
        <v>#REF!</v>
      </c>
      <c r="D19" s="42" t="e">
        <f>IF(SUM('5-Edificio 1'!D23+#REF!+#REF!+#REF!+#REF!+#REF!+#REF!+#REF!+#REF!+#REF!)=0," ",('5-Edificio 1'!D23+#REF!+#REF!+#REF!+#REF!+#REF!+#REF!+#REF!+#REF!+#REF!))</f>
        <v>#REF!</v>
      </c>
      <c r="E19" s="34" t="e">
        <f>IF(SUM('5-Edificio 1'!E23+#REF!+#REF!+#REF!+#REF!+#REF!+#REF!+#REF!+#REF!+#REF!)=0," ",('5-Edificio 1'!E23+#REF!+#REF!+#REF!+#REF!+#REF!+#REF!+#REF!+#REF!+#REF!))</f>
        <v>#REF!</v>
      </c>
      <c r="F19" s="34" t="e">
        <f>IF(SUM('5-Edificio 1'!F23+#REF!+#REF!+#REF!+#REF!+#REF!+#REF!+#REF!+#REF!+#REF!)=0," ",('5-Edificio 1'!F23+#REF!+#REF!+#REF!+#REF!+#REF!+#REF!+#REF!+#REF!+#REF!))</f>
        <v>#REF!</v>
      </c>
      <c r="G19" s="34" t="e">
        <f t="shared" si="0"/>
        <v>#REF!</v>
      </c>
      <c r="H19" s="34" t="e">
        <f t="shared" si="1"/>
        <v>#REF!</v>
      </c>
      <c r="I19" s="34" t="e">
        <f>IF(SUM('5-Edificio 1'!I23,#REF!,#REF!,#REF!,#REF!,#REF!,#REF!,#REF!,#REF!,#REF!)=0," ",SUM('5-Edificio 1'!I23,#REF!,#REF!,#REF!,#REF!,#REF!,#REF!,#REF!,#REF!,#REF!))</f>
        <v>#REF!</v>
      </c>
      <c r="J19" s="34" t="e">
        <f>IF(SUM('5-Edificio 1'!J23,#REF!,#REF!,#REF!,#REF!,#REF!,#REF!,#REF!,#REF!,#REF!)=0," ",SUM('5-Edificio 1'!J23,#REF!,#REF!,#REF!,#REF!,#REF!,#REF!,#REF!,#REF!,#REF!))</f>
        <v>#REF!</v>
      </c>
      <c r="K19" s="34" t="e">
        <f t="shared" si="2"/>
        <v>#REF!</v>
      </c>
    </row>
    <row r="20" spans="1:11" ht="20.100000000000001" customHeight="1" x14ac:dyDescent="0.25">
      <c r="A20" s="17" t="s">
        <v>11</v>
      </c>
      <c r="B20" s="34" t="e">
        <f>IF(SUM('5-Edificio 1'!B24+#REF!+#REF!+#REF!+#REF!+#REF!+#REF!+#REF!+#REF!+#REF!)=0," ",('5-Edificio 1'!B24+#REF!+#REF!+#REF!+#REF!+#REF!+#REF!+#REF!+#REF!+#REF!))</f>
        <v>#REF!</v>
      </c>
      <c r="C20" s="34" t="e">
        <f>IF(SUM('5-Edificio 1'!C24+#REF!+#REF!+#REF!+#REF!+#REF!+#REF!+#REF!+#REF!+#REF!)=0," ",('5-Edificio 1'!C24+#REF!+#REF!+#REF!+#REF!+#REF!+#REF!+#REF!+#REF!+#REF!))</f>
        <v>#REF!</v>
      </c>
      <c r="D20" s="42" t="e">
        <f>IF(SUM('5-Edificio 1'!D24+#REF!+#REF!+#REF!+#REF!+#REF!+#REF!+#REF!+#REF!+#REF!)=0," ",('5-Edificio 1'!D24+#REF!+#REF!+#REF!+#REF!+#REF!+#REF!+#REF!+#REF!+#REF!))</f>
        <v>#REF!</v>
      </c>
      <c r="E20" s="34" t="e">
        <f>IF(SUM('5-Edificio 1'!E24+#REF!+#REF!+#REF!+#REF!+#REF!+#REF!+#REF!+#REF!+#REF!)=0," ",('5-Edificio 1'!E24+#REF!+#REF!+#REF!+#REF!+#REF!+#REF!+#REF!+#REF!+#REF!))</f>
        <v>#REF!</v>
      </c>
      <c r="F20" s="34" t="e">
        <f>IF(SUM('5-Edificio 1'!F24+#REF!+#REF!+#REF!+#REF!+#REF!+#REF!+#REF!+#REF!+#REF!)=0," ",('5-Edificio 1'!F24+#REF!+#REF!+#REF!+#REF!+#REF!+#REF!+#REF!+#REF!+#REF!))</f>
        <v>#REF!</v>
      </c>
      <c r="G20" s="34" t="e">
        <f t="shared" si="0"/>
        <v>#REF!</v>
      </c>
      <c r="H20" s="34" t="e">
        <f t="shared" si="1"/>
        <v>#REF!</v>
      </c>
      <c r="I20" s="34" t="e">
        <f>IF(SUM('5-Edificio 1'!I24,#REF!,#REF!,#REF!,#REF!,#REF!,#REF!,#REF!,#REF!,#REF!)=0," ",SUM('5-Edificio 1'!I24,#REF!,#REF!,#REF!,#REF!,#REF!,#REF!,#REF!,#REF!,#REF!))</f>
        <v>#REF!</v>
      </c>
      <c r="J20" s="34" t="e">
        <f>IF(SUM('5-Edificio 1'!J24,#REF!,#REF!,#REF!,#REF!,#REF!,#REF!,#REF!,#REF!,#REF!)=0," ",SUM('5-Edificio 1'!J24,#REF!,#REF!,#REF!,#REF!,#REF!,#REF!,#REF!,#REF!,#REF!))</f>
        <v>#REF!</v>
      </c>
      <c r="K20" s="34" t="e">
        <f t="shared" si="2"/>
        <v>#REF!</v>
      </c>
    </row>
    <row r="21" spans="1:11" ht="20.100000000000001" customHeight="1" x14ac:dyDescent="0.25">
      <c r="A21" s="17" t="s">
        <v>12</v>
      </c>
      <c r="B21" s="34" t="e">
        <f>IF(SUM('5-Edificio 1'!B25+#REF!+#REF!+#REF!+#REF!+#REF!+#REF!+#REF!+#REF!+#REF!)=0," ",('5-Edificio 1'!B25+#REF!+#REF!+#REF!+#REF!+#REF!+#REF!+#REF!+#REF!+#REF!))</f>
        <v>#REF!</v>
      </c>
      <c r="C21" s="34" t="e">
        <f>IF(SUM('5-Edificio 1'!C25+#REF!+#REF!+#REF!+#REF!+#REF!+#REF!+#REF!+#REF!+#REF!)=0," ",('5-Edificio 1'!C25+#REF!+#REF!+#REF!+#REF!+#REF!+#REF!+#REF!+#REF!+#REF!))</f>
        <v>#REF!</v>
      </c>
      <c r="D21" s="42" t="e">
        <f>IF(SUM('5-Edificio 1'!D25+#REF!+#REF!+#REF!+#REF!+#REF!+#REF!+#REF!+#REF!+#REF!)=0," ",('5-Edificio 1'!D25+#REF!+#REF!+#REF!+#REF!+#REF!+#REF!+#REF!+#REF!+#REF!))</f>
        <v>#REF!</v>
      </c>
      <c r="E21" s="34" t="e">
        <f>IF(SUM('5-Edificio 1'!E25+#REF!+#REF!+#REF!+#REF!+#REF!+#REF!+#REF!+#REF!+#REF!)=0," ",('5-Edificio 1'!E25+#REF!+#REF!+#REF!+#REF!+#REF!+#REF!+#REF!+#REF!+#REF!))</f>
        <v>#REF!</v>
      </c>
      <c r="F21" s="34" t="e">
        <f>IF(SUM('5-Edificio 1'!F25+#REF!+#REF!+#REF!+#REF!+#REF!+#REF!+#REF!+#REF!+#REF!)=0," ",('5-Edificio 1'!F25+#REF!+#REF!+#REF!+#REF!+#REF!+#REF!+#REF!+#REF!+#REF!))</f>
        <v>#REF!</v>
      </c>
      <c r="G21" s="34" t="e">
        <f t="shared" si="0"/>
        <v>#REF!</v>
      </c>
      <c r="H21" s="34" t="e">
        <f t="shared" si="1"/>
        <v>#REF!</v>
      </c>
      <c r="I21" s="34" t="e">
        <f>IF(SUM('5-Edificio 1'!I25,#REF!,#REF!,#REF!,#REF!,#REF!,#REF!,#REF!,#REF!,#REF!)=0," ",SUM('5-Edificio 1'!I25,#REF!,#REF!,#REF!,#REF!,#REF!,#REF!,#REF!,#REF!,#REF!))</f>
        <v>#REF!</v>
      </c>
      <c r="J21" s="34" t="e">
        <f>IF(SUM('5-Edificio 1'!J25,#REF!,#REF!,#REF!,#REF!,#REF!,#REF!,#REF!,#REF!,#REF!)=0," ",SUM('5-Edificio 1'!J25,#REF!,#REF!,#REF!,#REF!,#REF!,#REF!,#REF!,#REF!,#REF!))</f>
        <v>#REF!</v>
      </c>
      <c r="K21" s="34" t="e">
        <f t="shared" si="2"/>
        <v>#REF!</v>
      </c>
    </row>
    <row r="22" spans="1:11" ht="20.100000000000001" customHeight="1" x14ac:dyDescent="0.25">
      <c r="A22" s="55" t="s">
        <v>116</v>
      </c>
      <c r="B22" s="35" t="e">
        <f>IF(SUM(B10:B21)=0,"",SUM(B10:B21))</f>
        <v>#REF!</v>
      </c>
      <c r="C22" s="35" t="s">
        <v>101</v>
      </c>
      <c r="D22" s="43" t="e">
        <f t="shared" ref="D22" si="3">IF(SUM(D10:D21)=0,"",SUM(D10:D21))</f>
        <v>#REF!</v>
      </c>
      <c r="E22" s="35" t="s">
        <v>101</v>
      </c>
      <c r="F22" s="35" t="s">
        <v>101</v>
      </c>
      <c r="G22" s="35" t="s">
        <v>101</v>
      </c>
      <c r="H22" s="35" t="s">
        <v>101</v>
      </c>
      <c r="I22" s="35" t="e">
        <f>IF(SUM(I10:I21)=0,"",SUM(I10:I21))</f>
        <v>#REF!</v>
      </c>
      <c r="J22" s="35" t="e">
        <f>IF(SUM(J10:J21)=0,"",SUM(J10:J21))</f>
        <v>#REF!</v>
      </c>
      <c r="K22" s="35" t="s">
        <v>101</v>
      </c>
    </row>
    <row r="23" spans="1:11" ht="20.100000000000001" customHeight="1" x14ac:dyDescent="0.25">
      <c r="A23" s="55" t="s">
        <v>23</v>
      </c>
      <c r="B23" s="35" t="e">
        <f>IF(SUM(B10:B21)=0,"",AVERAGE(B10:B21))</f>
        <v>#REF!</v>
      </c>
      <c r="C23" s="35" t="e">
        <f>IF(SUM(C10:C21)=0,"",AVERAGE(C10:C21))</f>
        <v>#REF!</v>
      </c>
      <c r="D23" s="43" t="e">
        <f t="shared" ref="D23:F23" si="4">IF(SUM(D10:D21)=0,"",AVERAGE(D10:D21))</f>
        <v>#REF!</v>
      </c>
      <c r="E23" s="35" t="e">
        <f t="shared" si="4"/>
        <v>#REF!</v>
      </c>
      <c r="F23" s="35" t="e">
        <f t="shared" si="4"/>
        <v>#REF!</v>
      </c>
      <c r="G23" s="35" t="e">
        <f>B23/E23</f>
        <v>#REF!</v>
      </c>
      <c r="H23" s="35" t="e">
        <f>B23/F23</f>
        <v>#REF!</v>
      </c>
      <c r="I23" s="35" t="e">
        <f>B23*'3-Factor de emisión'!C4</f>
        <v>#REF!</v>
      </c>
      <c r="J23" s="97" t="e">
        <f>I23/1000</f>
        <v>#REF!</v>
      </c>
      <c r="K23" s="35" t="e">
        <f>I23/E23</f>
        <v>#REF!</v>
      </c>
    </row>
    <row r="26" spans="1:11" s="80" customFormat="1" ht="18.75" x14ac:dyDescent="0.25">
      <c r="A26" s="134" t="s">
        <v>46</v>
      </c>
      <c r="B26" s="134"/>
      <c r="C26" s="134"/>
      <c r="D26" s="134"/>
      <c r="E26" s="134"/>
      <c r="F26" s="134"/>
      <c r="G26" s="134"/>
      <c r="H26" s="134"/>
      <c r="I26" s="134"/>
      <c r="J26" s="90"/>
      <c r="K26" s="89"/>
    </row>
    <row r="27" spans="1:11" s="80" customFormat="1" x14ac:dyDescent="0.25"/>
    <row r="28" spans="1:11" s="80" customFormat="1" x14ac:dyDescent="0.25"/>
    <row r="29" spans="1:11" s="80" customFormat="1" x14ac:dyDescent="0.25"/>
    <row r="30" spans="1:11" s="80" customFormat="1" x14ac:dyDescent="0.25"/>
    <row r="31" spans="1:11" s="80" customFormat="1" x14ac:dyDescent="0.25"/>
    <row r="32" spans="1:11" s="80" customFormat="1" x14ac:dyDescent="0.25"/>
    <row r="33" s="80" customFormat="1" x14ac:dyDescent="0.25"/>
    <row r="34" s="80" customFormat="1" x14ac:dyDescent="0.25"/>
    <row r="35" s="80" customFormat="1" x14ac:dyDescent="0.25"/>
    <row r="36" s="80" customFormat="1" x14ac:dyDescent="0.25"/>
    <row r="37" s="80" customFormat="1" x14ac:dyDescent="0.25"/>
    <row r="38" s="80" customFormat="1" x14ac:dyDescent="0.25"/>
    <row r="39" s="80" customFormat="1" x14ac:dyDescent="0.25"/>
    <row r="40" s="80" customFormat="1" x14ac:dyDescent="0.25"/>
    <row r="41" s="80" customFormat="1" x14ac:dyDescent="0.25"/>
    <row r="42" s="80" customFormat="1" x14ac:dyDescent="0.25"/>
    <row r="43" s="80" customFormat="1" x14ac:dyDescent="0.25"/>
    <row r="44" s="80" customFormat="1" x14ac:dyDescent="0.25"/>
    <row r="45" s="80" customFormat="1" x14ac:dyDescent="0.25"/>
    <row r="46" s="80" customFormat="1" x14ac:dyDescent="0.25"/>
    <row r="47" s="80" customFormat="1" x14ac:dyDescent="0.25"/>
    <row r="48" s="80" customFormat="1" x14ac:dyDescent="0.25"/>
    <row r="49" s="80" customFormat="1" x14ac:dyDescent="0.25"/>
    <row r="50" s="80" customFormat="1" x14ac:dyDescent="0.25"/>
    <row r="51" s="80" customFormat="1" x14ac:dyDescent="0.25"/>
    <row r="52" s="80" customFormat="1" x14ac:dyDescent="0.25"/>
    <row r="53" s="80" customFormat="1" x14ac:dyDescent="0.25"/>
    <row r="54" s="80" customFormat="1" x14ac:dyDescent="0.25"/>
    <row r="55" s="80" customFormat="1" x14ac:dyDescent="0.25"/>
    <row r="56" s="80" customFormat="1" x14ac:dyDescent="0.25"/>
    <row r="57" s="80" customFormat="1" x14ac:dyDescent="0.25"/>
    <row r="58" s="80" customFormat="1" x14ac:dyDescent="0.25"/>
    <row r="59" s="80" customFormat="1" x14ac:dyDescent="0.25"/>
    <row r="60" s="80" customFormat="1" x14ac:dyDescent="0.25"/>
    <row r="61" s="80" customFormat="1" x14ac:dyDescent="0.25"/>
    <row r="62" s="80" customFormat="1" x14ac:dyDescent="0.25"/>
    <row r="63" s="80" customFormat="1" x14ac:dyDescent="0.25"/>
    <row r="64" s="80" customFormat="1" x14ac:dyDescent="0.25"/>
    <row r="65" s="80" customFormat="1" x14ac:dyDescent="0.25"/>
    <row r="66" s="80" customFormat="1" x14ac:dyDescent="0.25"/>
    <row r="67" s="80" customFormat="1" x14ac:dyDescent="0.25"/>
    <row r="68" s="80" customFormat="1" x14ac:dyDescent="0.25"/>
    <row r="69" s="80" customFormat="1" x14ac:dyDescent="0.25"/>
    <row r="70" s="80" customFormat="1" x14ac:dyDescent="0.25"/>
    <row r="71" s="80" customFormat="1" x14ac:dyDescent="0.25"/>
    <row r="72" s="80" customFormat="1" x14ac:dyDescent="0.25"/>
    <row r="73" s="80" customFormat="1" x14ac:dyDescent="0.25"/>
    <row r="74" s="80" customFormat="1" x14ac:dyDescent="0.25"/>
    <row r="75" s="80" customFormat="1" x14ac:dyDescent="0.25"/>
    <row r="76" s="80" customFormat="1" x14ac:dyDescent="0.25"/>
    <row r="77" s="80" customFormat="1" x14ac:dyDescent="0.25"/>
    <row r="78" s="80" customFormat="1" x14ac:dyDescent="0.25"/>
    <row r="79" s="80" customFormat="1" x14ac:dyDescent="0.25"/>
    <row r="80" s="80" customFormat="1" x14ac:dyDescent="0.25"/>
    <row r="81" s="80" customFormat="1" x14ac:dyDescent="0.25"/>
    <row r="82" s="80" customFormat="1" x14ac:dyDescent="0.25"/>
    <row r="83" s="80" customFormat="1" x14ac:dyDescent="0.25"/>
    <row r="84" s="80" customFormat="1" x14ac:dyDescent="0.25"/>
    <row r="85" s="80" customFormat="1" x14ac:dyDescent="0.25"/>
    <row r="86" s="80" customFormat="1" x14ac:dyDescent="0.25"/>
    <row r="87" s="80" customFormat="1" x14ac:dyDescent="0.25"/>
    <row r="88" s="80" customFormat="1" x14ac:dyDescent="0.25"/>
    <row r="89" s="80" customFormat="1" x14ac:dyDescent="0.25"/>
    <row r="90" s="80" customFormat="1" x14ac:dyDescent="0.25"/>
    <row r="91" s="80" customFormat="1" x14ac:dyDescent="0.25"/>
    <row r="92" s="80" customFormat="1" x14ac:dyDescent="0.25"/>
    <row r="93" s="80" customFormat="1" x14ac:dyDescent="0.25"/>
    <row r="94" s="80" customFormat="1" x14ac:dyDescent="0.25"/>
    <row r="95" s="80" customFormat="1" x14ac:dyDescent="0.25"/>
    <row r="96" s="80" customFormat="1" x14ac:dyDescent="0.25"/>
    <row r="97" s="80" customFormat="1" x14ac:dyDescent="0.25"/>
    <row r="98" s="80" customFormat="1" x14ac:dyDescent="0.25"/>
    <row r="99" s="80" customFormat="1" x14ac:dyDescent="0.25"/>
    <row r="100" s="80" customFormat="1" x14ac:dyDescent="0.25"/>
    <row r="101" s="80" customFormat="1" x14ac:dyDescent="0.25"/>
    <row r="102" s="80" customFormat="1" x14ac:dyDescent="0.25"/>
    <row r="103" s="80" customFormat="1" x14ac:dyDescent="0.25"/>
    <row r="104" s="80" customFormat="1" x14ac:dyDescent="0.25"/>
    <row r="105" s="80" customFormat="1" x14ac:dyDescent="0.25"/>
    <row r="106" s="80" customFormat="1" x14ac:dyDescent="0.25"/>
    <row r="107" s="80" customFormat="1" x14ac:dyDescent="0.25"/>
    <row r="108" s="80" customFormat="1" x14ac:dyDescent="0.25"/>
    <row r="109" s="80" customFormat="1" x14ac:dyDescent="0.25"/>
    <row r="110" s="80" customFormat="1" x14ac:dyDescent="0.25"/>
    <row r="111" s="80" customFormat="1" x14ac:dyDescent="0.25"/>
    <row r="112" s="80" customFormat="1" x14ac:dyDescent="0.25"/>
    <row r="113" s="80" customFormat="1" x14ac:dyDescent="0.25"/>
    <row r="114" s="80" customFormat="1" x14ac:dyDescent="0.25"/>
    <row r="115" s="80" customFormat="1" x14ac:dyDescent="0.25"/>
    <row r="116" s="80" customFormat="1" x14ac:dyDescent="0.25"/>
    <row r="117" s="80" customFormat="1" x14ac:dyDescent="0.25"/>
    <row r="118" s="80" customFormat="1" x14ac:dyDescent="0.25"/>
    <row r="119" s="80" customFormat="1" x14ac:dyDescent="0.25"/>
    <row r="120" s="80" customFormat="1" x14ac:dyDescent="0.25"/>
    <row r="121" s="80" customFormat="1" x14ac:dyDescent="0.25"/>
    <row r="122" s="80" customFormat="1" x14ac:dyDescent="0.25"/>
    <row r="123" s="80" customFormat="1" x14ac:dyDescent="0.25"/>
    <row r="124" s="80" customFormat="1" x14ac:dyDescent="0.25"/>
    <row r="125" s="80" customFormat="1" x14ac:dyDescent="0.25"/>
    <row r="126" s="80" customFormat="1" x14ac:dyDescent="0.25"/>
    <row r="127" s="80" customFormat="1" x14ac:dyDescent="0.25"/>
    <row r="128" s="80" customFormat="1" x14ac:dyDescent="0.25"/>
    <row r="129" s="80" customFormat="1" x14ac:dyDescent="0.25"/>
    <row r="130" s="80" customFormat="1" x14ac:dyDescent="0.25"/>
    <row r="131" s="80" customFormat="1" x14ac:dyDescent="0.25"/>
    <row r="132" s="80" customFormat="1" x14ac:dyDescent="0.25"/>
    <row r="133" s="80" customFormat="1" x14ac:dyDescent="0.25"/>
    <row r="134" s="80" customFormat="1" x14ac:dyDescent="0.25"/>
    <row r="135" s="80" customFormat="1" x14ac:dyDescent="0.25"/>
    <row r="136" s="80" customFormat="1" x14ac:dyDescent="0.25"/>
    <row r="137" s="80" customFormat="1" x14ac:dyDescent="0.25"/>
    <row r="138" s="80" customFormat="1" x14ac:dyDescent="0.25"/>
    <row r="139" s="80" customFormat="1" x14ac:dyDescent="0.25"/>
    <row r="140" s="80" customFormat="1" x14ac:dyDescent="0.25"/>
    <row r="141" s="80" customFormat="1" x14ac:dyDescent="0.25"/>
    <row r="142" s="80" customFormat="1" x14ac:dyDescent="0.25"/>
    <row r="143" s="80" customFormat="1" x14ac:dyDescent="0.25"/>
    <row r="144" s="80" customFormat="1" x14ac:dyDescent="0.25"/>
    <row r="145" s="80" customFormat="1" x14ac:dyDescent="0.25"/>
    <row r="146" s="80" customFormat="1" x14ac:dyDescent="0.25"/>
    <row r="147" s="80" customFormat="1" x14ac:dyDescent="0.25"/>
    <row r="148" s="80" customFormat="1" x14ac:dyDescent="0.25"/>
    <row r="149" s="80" customFormat="1" x14ac:dyDescent="0.25"/>
    <row r="150" s="80" customFormat="1" x14ac:dyDescent="0.25"/>
    <row r="151" s="80" customFormat="1" x14ac:dyDescent="0.25"/>
    <row r="152" s="80" customFormat="1" x14ac:dyDescent="0.25"/>
    <row r="153" s="80" customFormat="1" x14ac:dyDescent="0.25"/>
    <row r="154" s="80" customFormat="1" x14ac:dyDescent="0.25"/>
    <row r="155" s="80" customFormat="1" x14ac:dyDescent="0.25"/>
    <row r="156" s="80" customFormat="1" x14ac:dyDescent="0.25"/>
    <row r="157" s="80" customFormat="1" x14ac:dyDescent="0.25"/>
  </sheetData>
  <mergeCells count="12">
    <mergeCell ref="A26:I26"/>
    <mergeCell ref="B4:I4"/>
    <mergeCell ref="A1:I1"/>
    <mergeCell ref="B3:I3"/>
    <mergeCell ref="A8:A9"/>
    <mergeCell ref="B8:B9"/>
    <mergeCell ref="C8:C9"/>
    <mergeCell ref="D8:D9"/>
    <mergeCell ref="E8:E9"/>
    <mergeCell ref="F8:F9"/>
    <mergeCell ref="A7:K7"/>
    <mergeCell ref="G8:K8"/>
  </mergeCells>
  <pageMargins left="0.36" right="0.19685039370078741" top="0.74803149606299213" bottom="0.74803149606299213" header="0.31496062992125984" footer="0.31496062992125984"/>
  <pageSetup scale="55" fitToHeight="2" orientation="portrait" r:id="rId1"/>
  <headerFooter>
    <oddFooter>&amp;L&amp;A&amp;C&amp;D&amp;R&amp;P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4"/>
  <sheetViews>
    <sheetView zoomScale="80" zoomScaleNormal="80" workbookViewId="0">
      <selection activeCell="N34" sqref="N34"/>
    </sheetView>
  </sheetViews>
  <sheetFormatPr baseColWidth="10" defaultRowHeight="15" x14ac:dyDescent="0.25"/>
  <cols>
    <col min="1" max="10" width="13.7109375" style="3" customWidth="1"/>
    <col min="11" max="16384" width="11.42578125" style="3"/>
  </cols>
  <sheetData>
    <row r="1" spans="1:10" ht="18.75" customHeight="1" x14ac:dyDescent="0.25">
      <c r="A1" s="151" t="s">
        <v>44</v>
      </c>
      <c r="B1" s="151"/>
      <c r="C1" s="151"/>
      <c r="D1" s="151"/>
      <c r="E1" s="151"/>
      <c r="F1" s="151"/>
      <c r="G1" s="151"/>
      <c r="H1" s="151"/>
      <c r="I1" s="151"/>
      <c r="J1" s="151"/>
    </row>
    <row r="2" spans="1:10" x14ac:dyDescent="0.25">
      <c r="A2" s="21"/>
      <c r="B2" s="21"/>
      <c r="C2" s="21"/>
      <c r="D2" s="21"/>
      <c r="E2" s="21"/>
      <c r="F2" s="21"/>
      <c r="G2" s="21"/>
      <c r="H2" s="21"/>
      <c r="I2" s="21"/>
    </row>
    <row r="3" spans="1:10" ht="20.100000000000001" customHeight="1" x14ac:dyDescent="0.25">
      <c r="A3" s="148" t="s">
        <v>14</v>
      </c>
      <c r="B3" s="148"/>
      <c r="C3" s="25" t="str">
        <f>IF('4-Datos generales'!H11="","",'4-Datos generales'!H11)</f>
        <v/>
      </c>
      <c r="D3" s="25"/>
      <c r="E3" s="25"/>
      <c r="F3" s="25"/>
      <c r="G3" s="25"/>
      <c r="H3" s="25"/>
      <c r="I3" s="25"/>
      <c r="J3" s="25"/>
    </row>
    <row r="4" spans="1:10" ht="20.100000000000001" customHeight="1" x14ac:dyDescent="0.25">
      <c r="A4" s="148" t="s">
        <v>58</v>
      </c>
      <c r="B4" s="148"/>
      <c r="C4" s="27"/>
      <c r="D4" s="27"/>
      <c r="E4" s="27"/>
      <c r="F4" s="27"/>
      <c r="G4" s="27"/>
      <c r="H4" s="27"/>
      <c r="I4" s="27"/>
      <c r="J4" s="27"/>
    </row>
    <row r="5" spans="1:10" ht="20.100000000000001" customHeight="1" x14ac:dyDescent="0.25">
      <c r="B5" s="23"/>
      <c r="C5" s="23"/>
      <c r="D5" s="23"/>
      <c r="E5" s="23"/>
      <c r="F5" s="23"/>
      <c r="G5" s="23"/>
      <c r="H5" s="23"/>
      <c r="I5" s="23"/>
      <c r="J5" s="23"/>
    </row>
    <row r="6" spans="1:10" ht="18.75" customHeight="1" x14ac:dyDescent="0.25">
      <c r="A6" s="150" t="s">
        <v>41</v>
      </c>
      <c r="B6" s="150"/>
      <c r="C6" s="150"/>
      <c r="D6" s="150"/>
      <c r="E6" s="150"/>
      <c r="F6" s="150"/>
      <c r="G6" s="150"/>
      <c r="H6" s="150"/>
      <c r="I6" s="150"/>
      <c r="J6" s="150"/>
    </row>
    <row r="7" spans="1:10" x14ac:dyDescent="0.25">
      <c r="A7" s="135" t="s">
        <v>43</v>
      </c>
      <c r="B7" s="135" t="s">
        <v>0</v>
      </c>
      <c r="C7" s="135" t="s">
        <v>21</v>
      </c>
      <c r="D7" s="135" t="s">
        <v>24</v>
      </c>
      <c r="E7" s="135" t="s">
        <v>50</v>
      </c>
      <c r="F7" s="155" t="s">
        <v>78</v>
      </c>
      <c r="G7" s="155" t="s">
        <v>33</v>
      </c>
      <c r="H7" s="135" t="s">
        <v>17</v>
      </c>
      <c r="I7" s="135"/>
      <c r="J7" s="135"/>
    </row>
    <row r="8" spans="1:10" ht="90" customHeight="1" x14ac:dyDescent="0.25">
      <c r="A8" s="135"/>
      <c r="B8" s="135"/>
      <c r="C8" s="135"/>
      <c r="D8" s="135"/>
      <c r="E8" s="135"/>
      <c r="F8" s="156"/>
      <c r="G8" s="156"/>
      <c r="H8" s="29" t="s">
        <v>57</v>
      </c>
      <c r="I8" s="29" t="s">
        <v>56</v>
      </c>
      <c r="J8" s="29" t="s">
        <v>51</v>
      </c>
    </row>
    <row r="9" spans="1:10" x14ac:dyDescent="0.25">
      <c r="A9" s="152">
        <v>2010</v>
      </c>
      <c r="B9" s="28" t="s">
        <v>19</v>
      </c>
      <c r="C9" s="28"/>
      <c r="D9" s="28"/>
      <c r="E9" s="28"/>
      <c r="F9" s="28"/>
      <c r="G9" s="28"/>
      <c r="H9" s="28"/>
      <c r="I9" s="28"/>
      <c r="J9" s="28"/>
    </row>
    <row r="10" spans="1:10" x14ac:dyDescent="0.25">
      <c r="A10" s="153"/>
      <c r="B10" s="28" t="s">
        <v>2</v>
      </c>
      <c r="C10" s="28"/>
      <c r="D10" s="28"/>
      <c r="E10" s="28"/>
      <c r="F10" s="28"/>
      <c r="G10" s="28"/>
      <c r="H10" s="28"/>
      <c r="I10" s="28"/>
      <c r="J10" s="28"/>
    </row>
    <row r="11" spans="1:10" x14ac:dyDescent="0.25">
      <c r="A11" s="153"/>
      <c r="B11" s="28" t="s">
        <v>3</v>
      </c>
      <c r="C11" s="28"/>
      <c r="D11" s="28"/>
      <c r="E11" s="28"/>
      <c r="F11" s="28"/>
      <c r="G11" s="28"/>
      <c r="H11" s="28"/>
      <c r="I11" s="28"/>
      <c r="J11" s="28"/>
    </row>
    <row r="12" spans="1:10" x14ac:dyDescent="0.25">
      <c r="A12" s="153"/>
      <c r="B12" s="28" t="s">
        <v>4</v>
      </c>
      <c r="C12" s="28"/>
      <c r="D12" s="28"/>
      <c r="E12" s="28"/>
      <c r="F12" s="28"/>
      <c r="G12" s="28"/>
      <c r="H12" s="28"/>
      <c r="I12" s="28"/>
      <c r="J12" s="28"/>
    </row>
    <row r="13" spans="1:10" x14ac:dyDescent="0.25">
      <c r="A13" s="153"/>
      <c r="B13" s="28" t="s">
        <v>5</v>
      </c>
      <c r="C13" s="28"/>
      <c r="D13" s="28"/>
      <c r="E13" s="28"/>
      <c r="F13" s="28"/>
      <c r="G13" s="28"/>
      <c r="H13" s="28"/>
      <c r="I13" s="28"/>
      <c r="J13" s="28"/>
    </row>
    <row r="14" spans="1:10" x14ac:dyDescent="0.25">
      <c r="A14" s="153"/>
      <c r="B14" s="28" t="s">
        <v>6</v>
      </c>
      <c r="C14" s="28"/>
      <c r="D14" s="28"/>
      <c r="E14" s="28"/>
      <c r="F14" s="28"/>
      <c r="G14" s="28"/>
      <c r="H14" s="28"/>
      <c r="I14" s="28"/>
      <c r="J14" s="28"/>
    </row>
    <row r="15" spans="1:10" x14ac:dyDescent="0.25">
      <c r="A15" s="153"/>
      <c r="B15" s="28" t="s">
        <v>7</v>
      </c>
      <c r="C15" s="28"/>
      <c r="D15" s="28"/>
      <c r="E15" s="28"/>
      <c r="F15" s="28"/>
      <c r="G15" s="28"/>
      <c r="H15" s="28"/>
      <c r="I15" s="28"/>
      <c r="J15" s="28"/>
    </row>
    <row r="16" spans="1:10" x14ac:dyDescent="0.25">
      <c r="A16" s="153"/>
      <c r="B16" s="28" t="s">
        <v>20</v>
      </c>
      <c r="C16" s="28"/>
      <c r="D16" s="28"/>
      <c r="E16" s="28"/>
      <c r="F16" s="28"/>
      <c r="G16" s="28"/>
      <c r="H16" s="28"/>
      <c r="I16" s="28"/>
      <c r="J16" s="28"/>
    </row>
    <row r="17" spans="1:10" x14ac:dyDescent="0.25">
      <c r="A17" s="153"/>
      <c r="B17" s="28" t="s">
        <v>9</v>
      </c>
      <c r="C17" s="28"/>
      <c r="D17" s="28"/>
      <c r="E17" s="28"/>
      <c r="F17" s="28"/>
      <c r="G17" s="28"/>
      <c r="H17" s="28"/>
      <c r="I17" s="28"/>
      <c r="J17" s="28"/>
    </row>
    <row r="18" spans="1:10" x14ac:dyDescent="0.25">
      <c r="A18" s="153"/>
      <c r="B18" s="28" t="s">
        <v>10</v>
      </c>
      <c r="C18" s="28"/>
      <c r="D18" s="28"/>
      <c r="E18" s="28"/>
      <c r="F18" s="28"/>
      <c r="G18" s="28"/>
      <c r="H18" s="28"/>
      <c r="I18" s="28"/>
      <c r="J18" s="28"/>
    </row>
    <row r="19" spans="1:10" x14ac:dyDescent="0.25">
      <c r="A19" s="153"/>
      <c r="B19" s="28" t="s">
        <v>11</v>
      </c>
      <c r="C19" s="28"/>
      <c r="D19" s="28"/>
      <c r="E19" s="28"/>
      <c r="F19" s="28"/>
      <c r="G19" s="28"/>
      <c r="H19" s="28"/>
      <c r="I19" s="28"/>
      <c r="J19" s="28"/>
    </row>
    <row r="20" spans="1:10" x14ac:dyDescent="0.25">
      <c r="A20" s="154"/>
      <c r="B20" s="28" t="s">
        <v>12</v>
      </c>
      <c r="C20" s="28"/>
      <c r="D20" s="28"/>
      <c r="E20" s="28"/>
      <c r="F20" s="28"/>
      <c r="G20" s="28"/>
      <c r="H20" s="28"/>
      <c r="I20" s="28"/>
      <c r="J20" s="28"/>
    </row>
    <row r="21" spans="1:10" x14ac:dyDescent="0.25">
      <c r="A21" s="152">
        <v>2011</v>
      </c>
      <c r="B21" s="28" t="s">
        <v>19</v>
      </c>
      <c r="C21" s="28"/>
      <c r="D21" s="28"/>
      <c r="E21" s="28"/>
      <c r="F21" s="28"/>
      <c r="G21" s="28"/>
      <c r="H21" s="28"/>
      <c r="I21" s="28"/>
      <c r="J21" s="28"/>
    </row>
    <row r="22" spans="1:10" x14ac:dyDescent="0.25">
      <c r="A22" s="153"/>
      <c r="B22" s="28" t="s">
        <v>2</v>
      </c>
      <c r="C22" s="28"/>
      <c r="D22" s="28"/>
      <c r="E22" s="28"/>
      <c r="F22" s="28"/>
      <c r="G22" s="28"/>
      <c r="H22" s="28"/>
      <c r="I22" s="28"/>
      <c r="J22" s="28"/>
    </row>
    <row r="23" spans="1:10" x14ac:dyDescent="0.25">
      <c r="A23" s="153"/>
      <c r="B23" s="28" t="s">
        <v>3</v>
      </c>
      <c r="C23" s="28"/>
      <c r="D23" s="28"/>
      <c r="E23" s="28"/>
      <c r="F23" s="28"/>
      <c r="G23" s="28"/>
      <c r="H23" s="28"/>
      <c r="I23" s="28"/>
      <c r="J23" s="28"/>
    </row>
    <row r="24" spans="1:10" x14ac:dyDescent="0.25">
      <c r="A24" s="153"/>
      <c r="B24" s="28" t="s">
        <v>4</v>
      </c>
      <c r="C24" s="28"/>
      <c r="D24" s="28"/>
      <c r="E24" s="28"/>
      <c r="F24" s="28"/>
      <c r="G24" s="28"/>
      <c r="H24" s="28"/>
      <c r="I24" s="28"/>
      <c r="J24" s="28"/>
    </row>
    <row r="25" spans="1:10" x14ac:dyDescent="0.25">
      <c r="A25" s="153"/>
      <c r="B25" s="28" t="s">
        <v>5</v>
      </c>
      <c r="C25" s="28"/>
      <c r="D25" s="28"/>
      <c r="E25" s="28"/>
      <c r="F25" s="28"/>
      <c r="G25" s="28"/>
      <c r="H25" s="28"/>
      <c r="I25" s="28"/>
      <c r="J25" s="28"/>
    </row>
    <row r="26" spans="1:10" x14ac:dyDescent="0.25">
      <c r="A26" s="153"/>
      <c r="B26" s="28" t="s">
        <v>6</v>
      </c>
      <c r="C26" s="28"/>
      <c r="D26" s="28"/>
      <c r="E26" s="28"/>
      <c r="F26" s="28"/>
      <c r="G26" s="28"/>
      <c r="H26" s="28"/>
      <c r="I26" s="28"/>
      <c r="J26" s="28"/>
    </row>
    <row r="27" spans="1:10" x14ac:dyDescent="0.25">
      <c r="A27" s="153"/>
      <c r="B27" s="28" t="s">
        <v>7</v>
      </c>
      <c r="C27" s="28"/>
      <c r="D27" s="28"/>
      <c r="E27" s="28"/>
      <c r="F27" s="28"/>
      <c r="G27" s="28"/>
      <c r="H27" s="28"/>
      <c r="I27" s="28"/>
      <c r="J27" s="28"/>
    </row>
    <row r="28" spans="1:10" x14ac:dyDescent="0.25">
      <c r="A28" s="153"/>
      <c r="B28" s="28" t="s">
        <v>20</v>
      </c>
      <c r="C28" s="28"/>
      <c r="D28" s="28"/>
      <c r="E28" s="28"/>
      <c r="F28" s="28"/>
      <c r="G28" s="28"/>
      <c r="H28" s="28"/>
      <c r="I28" s="28"/>
      <c r="J28" s="28"/>
    </row>
    <row r="29" spans="1:10" x14ac:dyDescent="0.25">
      <c r="A29" s="153"/>
      <c r="B29" s="28" t="s">
        <v>9</v>
      </c>
      <c r="C29" s="28"/>
      <c r="D29" s="28"/>
      <c r="E29" s="28"/>
      <c r="F29" s="28"/>
      <c r="G29" s="28"/>
      <c r="H29" s="28"/>
      <c r="I29" s="28"/>
      <c r="J29" s="28"/>
    </row>
    <row r="30" spans="1:10" x14ac:dyDescent="0.25">
      <c r="A30" s="153"/>
      <c r="B30" s="28" t="s">
        <v>10</v>
      </c>
      <c r="C30" s="28"/>
      <c r="D30" s="28"/>
      <c r="E30" s="28"/>
      <c r="F30" s="28"/>
      <c r="G30" s="28"/>
      <c r="H30" s="28"/>
      <c r="I30" s="28"/>
      <c r="J30" s="28"/>
    </row>
    <row r="31" spans="1:10" x14ac:dyDescent="0.25">
      <c r="A31" s="153"/>
      <c r="B31" s="28" t="s">
        <v>11</v>
      </c>
      <c r="C31" s="28"/>
      <c r="D31" s="28"/>
      <c r="E31" s="28"/>
      <c r="F31" s="28"/>
      <c r="G31" s="28"/>
      <c r="H31" s="28"/>
      <c r="I31" s="28"/>
      <c r="J31" s="28"/>
    </row>
    <row r="32" spans="1:10" x14ac:dyDescent="0.25">
      <c r="A32" s="154"/>
      <c r="B32" s="28" t="s">
        <v>12</v>
      </c>
      <c r="C32" s="28"/>
      <c r="D32" s="28"/>
      <c r="E32" s="28"/>
      <c r="F32" s="28"/>
      <c r="G32" s="28"/>
      <c r="H32" s="28"/>
      <c r="I32" s="28"/>
      <c r="J32" s="28"/>
    </row>
    <row r="33" spans="1:10" x14ac:dyDescent="0.25">
      <c r="A33" s="152" t="s">
        <v>52</v>
      </c>
      <c r="B33" s="28" t="s">
        <v>19</v>
      </c>
      <c r="C33" s="28"/>
      <c r="D33" s="28"/>
      <c r="E33" s="28"/>
      <c r="F33" s="28"/>
      <c r="G33" s="28"/>
      <c r="H33" s="28"/>
      <c r="I33" s="28"/>
      <c r="J33" s="28"/>
    </row>
    <row r="34" spans="1:10" x14ac:dyDescent="0.25">
      <c r="A34" s="153"/>
      <c r="B34" s="28" t="s">
        <v>2</v>
      </c>
      <c r="C34" s="28"/>
      <c r="D34" s="28"/>
      <c r="E34" s="28"/>
      <c r="F34" s="28"/>
      <c r="G34" s="28"/>
      <c r="H34" s="28"/>
      <c r="I34" s="28"/>
      <c r="J34" s="28"/>
    </row>
    <row r="35" spans="1:10" x14ac:dyDescent="0.25">
      <c r="A35" s="153"/>
      <c r="B35" s="28" t="s">
        <v>3</v>
      </c>
      <c r="C35" s="28"/>
      <c r="D35" s="28"/>
      <c r="E35" s="28"/>
      <c r="F35" s="28"/>
      <c r="G35" s="28"/>
      <c r="H35" s="28"/>
      <c r="I35" s="28"/>
      <c r="J35" s="28"/>
    </row>
    <row r="36" spans="1:10" x14ac:dyDescent="0.25">
      <c r="A36" s="153"/>
      <c r="B36" s="28" t="s">
        <v>4</v>
      </c>
      <c r="C36" s="28"/>
      <c r="D36" s="28"/>
      <c r="E36" s="28"/>
      <c r="F36" s="28"/>
      <c r="G36" s="28"/>
      <c r="H36" s="28"/>
      <c r="I36" s="28"/>
      <c r="J36" s="28"/>
    </row>
    <row r="37" spans="1:10" x14ac:dyDescent="0.25">
      <c r="A37" s="153"/>
      <c r="B37" s="28" t="s">
        <v>5</v>
      </c>
      <c r="C37" s="28"/>
      <c r="D37" s="28"/>
      <c r="E37" s="28"/>
      <c r="F37" s="28"/>
      <c r="G37" s="28"/>
      <c r="H37" s="28"/>
      <c r="I37" s="28"/>
      <c r="J37" s="28"/>
    </row>
    <row r="38" spans="1:10" x14ac:dyDescent="0.25">
      <c r="A38" s="153"/>
      <c r="B38" s="28" t="s">
        <v>6</v>
      </c>
      <c r="C38" s="28"/>
      <c r="D38" s="28"/>
      <c r="E38" s="28"/>
      <c r="F38" s="28"/>
      <c r="G38" s="28"/>
      <c r="H38" s="28"/>
      <c r="I38" s="28"/>
      <c r="J38" s="28"/>
    </row>
    <row r="39" spans="1:10" x14ac:dyDescent="0.25">
      <c r="A39" s="153"/>
      <c r="B39" s="28" t="s">
        <v>7</v>
      </c>
      <c r="C39" s="28"/>
      <c r="D39" s="28"/>
      <c r="E39" s="28"/>
      <c r="F39" s="28"/>
      <c r="G39" s="28"/>
      <c r="H39" s="28"/>
      <c r="I39" s="28"/>
      <c r="J39" s="28"/>
    </row>
    <row r="40" spans="1:10" x14ac:dyDescent="0.25">
      <c r="A40" s="153"/>
      <c r="B40" s="28" t="s">
        <v>20</v>
      </c>
      <c r="C40" s="28"/>
      <c r="D40" s="28"/>
      <c r="E40" s="28"/>
      <c r="F40" s="28"/>
      <c r="G40" s="28"/>
      <c r="H40" s="28"/>
      <c r="I40" s="28"/>
      <c r="J40" s="28"/>
    </row>
    <row r="41" spans="1:10" x14ac:dyDescent="0.25">
      <c r="A41" s="153"/>
      <c r="B41" s="28" t="s">
        <v>9</v>
      </c>
      <c r="C41" s="28"/>
      <c r="D41" s="28"/>
      <c r="E41" s="28"/>
      <c r="F41" s="28"/>
      <c r="G41" s="28"/>
      <c r="H41" s="28"/>
      <c r="I41" s="28"/>
      <c r="J41" s="28"/>
    </row>
    <row r="42" spans="1:10" x14ac:dyDescent="0.25">
      <c r="A42" s="153"/>
      <c r="B42" s="28" t="s">
        <v>10</v>
      </c>
      <c r="C42" s="28"/>
      <c r="D42" s="28"/>
      <c r="E42" s="28"/>
      <c r="F42" s="28"/>
      <c r="G42" s="28"/>
      <c r="H42" s="28"/>
      <c r="I42" s="28"/>
      <c r="J42" s="28"/>
    </row>
    <row r="43" spans="1:10" x14ac:dyDescent="0.25">
      <c r="A43" s="153"/>
      <c r="B43" s="28" t="s">
        <v>11</v>
      </c>
      <c r="C43" s="28"/>
      <c r="D43" s="28"/>
      <c r="E43" s="28"/>
      <c r="F43" s="28"/>
      <c r="G43" s="28"/>
      <c r="H43" s="28"/>
      <c r="I43" s="28"/>
      <c r="J43" s="28"/>
    </row>
    <row r="44" spans="1:10" x14ac:dyDescent="0.25">
      <c r="A44" s="154"/>
      <c r="B44" s="28" t="s">
        <v>12</v>
      </c>
      <c r="C44" s="28"/>
      <c r="D44" s="28"/>
      <c r="E44" s="28"/>
      <c r="F44" s="28"/>
      <c r="G44" s="28"/>
      <c r="H44" s="28"/>
      <c r="I44" s="28"/>
      <c r="J44" s="28"/>
    </row>
  </sheetData>
  <mergeCells count="15">
    <mergeCell ref="A33:A44"/>
    <mergeCell ref="A7:A8"/>
    <mergeCell ref="A3:B3"/>
    <mergeCell ref="A1:J1"/>
    <mergeCell ref="A9:A20"/>
    <mergeCell ref="A21:A32"/>
    <mergeCell ref="B7:B8"/>
    <mergeCell ref="C7:C8"/>
    <mergeCell ref="D7:D8"/>
    <mergeCell ref="E7:E8"/>
    <mergeCell ref="H7:J7"/>
    <mergeCell ref="A6:J6"/>
    <mergeCell ref="F7:F8"/>
    <mergeCell ref="G7:G8"/>
    <mergeCell ref="A4:B4"/>
  </mergeCells>
  <printOptions horizontalCentered="1"/>
  <pageMargins left="0.25" right="0.25" top="0.75" bottom="0.75" header="0.3" footer="0.3"/>
  <pageSetup scale="76" fitToHeight="2" orientation="portrait" horizontalDpi="4294967294"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1-Instrucciones</vt:lpstr>
      <vt:lpstr>2-Datos y otros</vt:lpstr>
      <vt:lpstr>3-Factor de emisión</vt:lpstr>
      <vt:lpstr>4-Datos generales</vt:lpstr>
      <vt:lpstr>5-Edificio 1</vt:lpstr>
      <vt:lpstr>15-Consumo por edificio</vt:lpstr>
      <vt:lpstr>16-Consumo institucional</vt:lpstr>
      <vt:lpstr>17-Histórico</vt:lpstr>
      <vt:lpstr>'17-Histórico'!Área_de_impresión</vt:lpstr>
      <vt:lpstr>'1-Instrucciones'!Área_de_impresión</vt:lpstr>
      <vt:lpstr>'2-Datos y otros'!Área_de_impresión</vt:lpstr>
      <vt:lpstr>'4-Datos generales'!Área_de_impresión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dmendoza</dc:creator>
  <cp:lastModifiedBy>mario briceno</cp:lastModifiedBy>
  <cp:lastPrinted>2013-05-15T17:34:50Z</cp:lastPrinted>
  <dcterms:created xsi:type="dcterms:W3CDTF">2009-10-20T13:50:35Z</dcterms:created>
  <dcterms:modified xsi:type="dcterms:W3CDTF">2017-10-04T15:56:50Z</dcterms:modified>
</cp:coreProperties>
</file>